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admin\Desktop\EDITADOS\2022\"/>
    </mc:Choice>
  </mc:AlternateContent>
  <xr:revisionPtr revIDLastSave="0" documentId="13_ncr:1_{C74760EA-D29D-463E-8038-E502CD8FE85B}" xr6:coauthVersionLast="47" xr6:coauthVersionMax="47" xr10:uidLastSave="{00000000-0000-0000-0000-000000000000}"/>
  <bookViews>
    <workbookView xWindow="-120" yWindow="-120" windowWidth="21840" windowHeight="13020" xr2:uid="{B2B8B86B-1B25-405C-9549-8CFEEC16507B}"/>
  </bookViews>
  <sheets>
    <sheet name="507007 (2)" sheetId="1" r:id="rId1"/>
  </sheets>
  <externalReferences>
    <externalReference r:id="rId2"/>
  </externalReferences>
  <definedNames>
    <definedName name="_xlnm.Print_Area" localSheetId="0">'507007 (2)'!$A$1:$E$86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72" i="1" l="1"/>
  <c r="E69" i="1"/>
  <c r="F65" i="1"/>
  <c r="F64" i="1" s="1"/>
  <c r="E64" i="1"/>
  <c r="D64" i="1"/>
  <c r="C64" i="1"/>
  <c r="C76" i="1" s="1"/>
  <c r="F62" i="1"/>
  <c r="D62" i="1"/>
  <c r="F58" i="1"/>
  <c r="F55" i="1"/>
  <c r="F54" i="1" s="1"/>
  <c r="D55" i="1"/>
  <c r="D54" i="1" s="1"/>
  <c r="E54" i="1"/>
  <c r="C54" i="1"/>
  <c r="F46" i="1"/>
  <c r="D46" i="1"/>
  <c r="F39" i="1"/>
  <c r="F38" i="1" s="1"/>
  <c r="D38" i="1"/>
  <c r="C38" i="1"/>
  <c r="F37" i="1"/>
  <c r="D37" i="1"/>
  <c r="D28" i="1" s="1"/>
  <c r="F35" i="1"/>
  <c r="F30" i="1"/>
  <c r="F28" i="1"/>
  <c r="E28" i="1"/>
  <c r="C28" i="1"/>
  <c r="F27" i="1"/>
  <c r="D27" i="1"/>
  <c r="F26" i="1"/>
  <c r="D26" i="1"/>
  <c r="F25" i="1"/>
  <c r="E25" i="1"/>
  <c r="F24" i="1"/>
  <c r="D24" i="1"/>
  <c r="F23" i="1"/>
  <c r="D21" i="1"/>
  <c r="F20" i="1"/>
  <c r="D20" i="1"/>
  <c r="D18" i="1" s="1"/>
  <c r="F19" i="1"/>
  <c r="F18" i="1" s="1"/>
  <c r="D19" i="1"/>
  <c r="C18" i="1"/>
  <c r="F17" i="1"/>
  <c r="D17" i="1"/>
  <c r="F16" i="1"/>
  <c r="E16" i="1"/>
  <c r="F15" i="1"/>
  <c r="D15" i="1"/>
  <c r="H14" i="1"/>
  <c r="F14" i="1"/>
  <c r="E14" i="1"/>
  <c r="E12" i="1" s="1"/>
  <c r="D14" i="1"/>
  <c r="D12" i="1" s="1"/>
  <c r="H13" i="1"/>
  <c r="F13" i="1"/>
  <c r="D13" i="1"/>
  <c r="G13" i="1" s="1"/>
  <c r="I12" i="1"/>
  <c r="J12" i="1" s="1"/>
  <c r="F12" i="1"/>
  <c r="G12" i="1" s="1"/>
  <c r="C12" i="1"/>
  <c r="F76" i="1" l="1"/>
  <c r="F77" i="1" s="1"/>
  <c r="D76" i="1"/>
  <c r="E20" i="1"/>
  <c r="E18" i="1" s="1"/>
  <c r="E7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2" authorId="0" shapeId="0" xr:uid="{5EB6881B-6C8B-419D-B495-343C1C021190}">
      <text>
        <r>
          <rPr>
            <sz val="11"/>
            <color rgb="FF000000"/>
            <rFont val="Calibri"/>
            <family val="2"/>
          </rPr>
          <t xml:space="preserve">Felix Ramirez:
</t>
        </r>
        <r>
          <rPr>
            <sz val="9"/>
            <color rgb="FF000000"/>
            <rFont val="Tahoma"/>
            <family val="2"/>
          </rPr>
          <t>Asignaciones destinadas a cubrir las remuneraciones del personal permanente y no 
permanente y todo otro concepto que genera la obligación laboral por servicios 
prestados al Estado. Incluyen: i) sueldos y salarios ordinarios, jornales, honorarios, 
sueldos fijos al personal en trámite de pensiones, ii) sobresueldos, iii) dietas y gastos de 
representación, iv) gratificaciones y bonificaciones y v) las obligaciones que como 
empleador debe contribuir al sistema de seguridad social.</t>
        </r>
      </text>
    </comment>
    <comment ref="F12" authorId="0" shapeId="0" xr:uid="{E693210B-268B-4035-8B8B-62590A02B019}">
      <text>
        <r>
          <rPr>
            <sz val="11"/>
            <color rgb="FF000000"/>
            <rFont val="Calibri"/>
            <family val="2"/>
          </rPr>
          <t xml:space="preserve">Felix Ramirez:
</t>
        </r>
        <r>
          <rPr>
            <sz val="9"/>
            <color rgb="FF000000"/>
            <rFont val="Tahoma"/>
            <family val="2"/>
          </rPr>
          <t>Verificar con RRHH.</t>
        </r>
      </text>
    </comment>
    <comment ref="A13" authorId="0" shapeId="0" xr:uid="{95FFC31B-7FDC-4D14-80FD-B21D5AC293DA}">
      <text>
        <r>
          <rPr>
            <sz val="11"/>
            <color rgb="FF000000"/>
            <rFont val="Calibri"/>
            <family val="2"/>
          </rPr>
          <t xml:space="preserve">Felix Ramirez:
</t>
        </r>
        <r>
          <rPr>
            <sz val="9"/>
            <color rgb="FF000000"/>
            <rFont val="Tahoma"/>
            <family val="2"/>
          </rPr>
          <t>Asignaciones en efectivo o en especie pagaderas a los empleados de las instituciones 
públicas en contraprestación por el trabajo realizado. Incluyen sueldos y salarios, cargas 
que correspondan por trámite de pensión, regalía pascual, vacaciones e indemnizaciones 
laborales.</t>
        </r>
      </text>
    </comment>
    <comment ref="A14" authorId="0" shapeId="0" xr:uid="{12B8CA4B-ED30-44EF-90A0-178BE2C6E5BB}">
      <text>
        <r>
          <rPr>
            <sz val="11"/>
            <color rgb="FF000000"/>
            <rFont val="Calibri"/>
            <family val="2"/>
          </rPr>
          <t xml:space="preserve">Felix Ramirez:
</t>
        </r>
        <r>
          <rPr>
            <sz val="9"/>
            <color rgb="FF000000"/>
            <rFont val="Tahoma"/>
            <family val="2"/>
          </rPr>
          <t>Asignaciones destinadas a cubrir las remuneraciones adicionales al sueldo base. 
Incluye: i) las primas por antigüedad derivadas del número de años de servicio en el sector público; ii) las compensaciones por prestación de servicios fuera del horario o 
calendario normal de trabajo, por transporte, así como incentivos por concepto de desempeño, riesgo laboral y labor humanitaria y iii) los especialismos para miembros de 
las Fuerzas Armadas y Policía Nacional.</t>
        </r>
      </text>
    </comment>
    <comment ref="A15" authorId="0" shapeId="0" xr:uid="{FBA89F8D-EA85-4CD0-8491-A77DE03DA7EE}">
      <text>
        <r>
          <rPr>
            <sz val="11"/>
            <color rgb="FF000000"/>
            <rFont val="Calibri"/>
            <family val="2"/>
          </rPr>
          <t xml:space="preserve">Felix Ramirez:
</t>
        </r>
        <r>
          <rPr>
            <sz val="9"/>
            <color rgb="FF000000"/>
            <rFont val="Tahoma"/>
            <family val="2"/>
          </rPr>
          <t>Asignaciones que, por concepto de remuneraciones, percibe el personal que 
trabaja habitualmente sesionando, como los legisladores, regidores, miembros de 
consejos directivos, entre otros. Incluye los gastos de representación para los cargos 
de alto nivel contemplados en la Ley de Función Pública, así como los titulares de 
los poderes del Estado, órganos y entes de origen constitucional según lo establecido el 
artículo 21 de la Ley núm. 105-13.</t>
        </r>
      </text>
    </comment>
    <comment ref="K15" authorId="0" shapeId="0" xr:uid="{FA9BC50D-CAF2-48FE-AF7E-F0FF5F8335E9}">
      <text>
        <r>
          <rPr>
            <sz val="11"/>
            <color rgb="FF000000"/>
            <rFont val="Calibri"/>
            <family val="2"/>
          </rPr>
          <t xml:space="preserve">Felix Ramirez:
</t>
        </r>
        <r>
          <rPr>
            <sz val="9"/>
            <color rgb="FF000000"/>
            <rFont val="Tahoma"/>
            <family val="2"/>
          </rPr>
          <t xml:space="preserve">Gastos de representacion de SDC. X12
</t>
        </r>
      </text>
    </comment>
    <comment ref="L15" authorId="0" shapeId="0" xr:uid="{6C8F8555-07C1-4940-A580-DE33BA70070B}">
      <text>
        <r>
          <rPr>
            <sz val="11"/>
            <color rgb="FF000000"/>
            <rFont val="Calibri"/>
            <family val="2"/>
          </rPr>
          <t xml:space="preserve">Felix Ramirez:
</t>
        </r>
        <r>
          <rPr>
            <sz val="9"/>
            <color rgb="FF000000"/>
            <rFont val="Tahoma"/>
            <family val="2"/>
          </rPr>
          <t>Gastos representacion de Mariana.</t>
        </r>
      </text>
    </comment>
    <comment ref="A16" authorId="0" shapeId="0" xr:uid="{5F466AE6-C0A3-4037-98A2-EE7D0E45D8E1}">
      <text>
        <r>
          <rPr>
            <sz val="11"/>
            <color rgb="FF000000"/>
            <rFont val="Calibri"/>
            <family val="2"/>
          </rPr>
          <t xml:space="preserve">Felix Ramirez:
</t>
        </r>
        <r>
          <rPr>
            <sz val="9"/>
            <color rgb="FF000000"/>
            <rFont val="Tahoma"/>
            <family val="2"/>
          </rPr>
          <t>Asignaciones por remuneraciones extraordinarias que se otorgan por motivos especiales 
establecidos en leyes, reglamentos y normas correspondientes. No aplica al gobierno 
general.</t>
        </r>
      </text>
    </comment>
    <comment ref="A17" authorId="0" shapeId="0" xr:uid="{ACABE669-1383-4FAD-A5FE-2F9D4B61EE1C}">
      <text>
        <r>
          <rPr>
            <sz val="11"/>
            <color rgb="FF000000"/>
            <rFont val="Calibri"/>
            <family val="2"/>
          </rPr>
          <t xml:space="preserve">Felix Ramirez:
</t>
        </r>
        <r>
          <rPr>
            <sz val="9"/>
            <color rgb="FF000000"/>
            <rFont val="Tahoma"/>
            <family val="2"/>
          </rPr>
          <t>Asignaciones que tienen por destino cubrir el aporte patronal de las instituciones 
públicas, en su calidad de empleadores, al sistema dominicano de seguridad social en 
conformidad con la legislación vigente, por concepto de: i) régimen de salud, ii) régimen 
de pensiones, y iii) régimen de riesgo laboral.</t>
        </r>
      </text>
    </comment>
    <comment ref="A18" authorId="0" shapeId="0" xr:uid="{E0F8AE57-5BA7-4883-8DE0-7116FE7AA0C0}">
      <text>
        <r>
          <rPr>
            <sz val="11"/>
            <color rgb="FF000000"/>
            <rFont val="Calibri"/>
            <family val="2"/>
          </rPr>
          <t xml:space="preserve">Felix Ramirez:
</t>
        </r>
        <r>
          <rPr>
            <sz val="9"/>
            <color rgb="FF000000"/>
            <rFont val="Tahoma"/>
            <family val="2"/>
          </rPr>
          <t>Asignaciones destinadas a cubrir contratos de servicios, con personas físicas o jurídicas, 
públicas o privadas para el funcionamiento de las instituciones públicas. Incluye los servicios 
utilizados en los procesos productivos por las instituciones que desarrollan actividades de 
carácter comercial, industrial o de provisión de servicios públicos. Asimismo comprende 
servicios de comunicaciones, servicios básicos, arrendamientos, seguros, viáticos, 
conservación y reparación de bienes de capital, entre otros.</t>
        </r>
      </text>
    </comment>
    <comment ref="A19" authorId="0" shapeId="0" xr:uid="{3E80B349-6AEA-4E60-8D37-19DEF901F98C}">
      <text>
        <r>
          <rPr>
            <sz val="11"/>
            <color rgb="FF000000"/>
            <rFont val="Calibri"/>
            <family val="2"/>
          </rPr>
          <t xml:space="preserve">Felix Ramirez:
</t>
        </r>
        <r>
          <rPr>
            <sz val="9"/>
            <color rgb="FF000000"/>
            <rFont val="Tahoma"/>
            <family val="2"/>
          </rPr>
          <t>Asignaciones destinadas a cubrir el uso en concepto de servicios que son necesarios para el 
funcionamiento de los entes públicos. Incluye los servicios postal, telegráfico y telefónico, la 
energía eléctrica, el agua, la transmisión de datos, las radiocomunicaciones y otros servicios 
análogos.</t>
        </r>
      </text>
    </comment>
    <comment ref="A20" authorId="0" shapeId="0" xr:uid="{1930AAF7-6F83-4E9B-AC3B-88ED1A90D5CB}">
      <text>
        <r>
          <rPr>
            <sz val="11"/>
            <color rgb="FF000000"/>
            <rFont val="Calibri"/>
            <family val="2"/>
          </rPr>
          <t xml:space="preserve">Felix Ramirez:
</t>
        </r>
        <r>
          <rPr>
            <sz val="9"/>
            <color rgb="FF000000"/>
            <rFont val="Tahoma"/>
            <family val="2"/>
          </rPr>
          <t>Asignaciones destinadas a cubrir contratos por servicios de publicidad y propaganda 
necesarios para dar a conocer al público información oficial. Incluye gastos para impresión y 
encuadernación de documentos.</t>
        </r>
      </text>
    </comment>
    <comment ref="A21" authorId="0" shapeId="0" xr:uid="{190D6FF9-CD39-471E-ADD9-57BD168AA7F0}">
      <text>
        <r>
          <rPr>
            <sz val="11"/>
            <color rgb="FF000000"/>
            <rFont val="Calibri"/>
            <family val="2"/>
          </rPr>
          <t xml:space="preserve">Felix Ramirez:
</t>
        </r>
        <r>
          <rPr>
            <sz val="9"/>
            <color rgb="FF000000"/>
            <rFont val="Tahoma"/>
            <family val="2"/>
          </rPr>
          <t>Asignaciones destinadas a cubrir necesidades diarias del personal en concepto de 
alimentación, comunicación, hospedaje, entre otros, cuando está fuera del lugar habitual de 
trabajo dentro o fuera del país. Se Incluye el pago de alimentación, hospedaje y/o 
alojamiento a terceros relacionados con la institución para el desarrollo de las actividades 
de las instituciones públicas. Excluye viáticos por concepto de becas.</t>
        </r>
      </text>
    </comment>
    <comment ref="A22" authorId="0" shapeId="0" xr:uid="{74D44A8A-4D06-411E-A3A9-31018D62C960}">
      <text>
        <r>
          <rPr>
            <sz val="11"/>
            <color rgb="FF000000"/>
            <rFont val="Calibri"/>
            <family val="2"/>
          </rPr>
          <t xml:space="preserve">Felix Ramirez:
</t>
        </r>
        <r>
          <rPr>
            <sz val="9"/>
            <color rgb="FF000000"/>
            <rFont val="Tahoma"/>
            <family val="2"/>
          </rPr>
          <t>Asignaciones destinadas a cubrir servicios de transporte de personas o bienes muebles, así 
como también carga y almacenamiento de insumos, materiales, equipos, maquinarias, 
activos biológicos, entre otros.</t>
        </r>
      </text>
    </comment>
    <comment ref="F22" authorId="0" shapeId="0" xr:uid="{5CBB802A-E6EB-4F8A-88BD-6A93A9F7216B}">
      <text>
        <r>
          <rPr>
            <sz val="11"/>
            <color rgb="FF000000"/>
            <rFont val="Calibri"/>
            <family val="2"/>
          </rPr>
          <t xml:space="preserve">Felix Ramirez:
</t>
        </r>
        <r>
          <rPr>
            <sz val="9"/>
            <color rgb="FF000000"/>
            <rFont val="Tahoma"/>
            <family val="2"/>
          </rPr>
          <t>Minibuses transportan a empleados de la institucion.</t>
        </r>
      </text>
    </comment>
    <comment ref="A23" authorId="0" shapeId="0" xr:uid="{9A0476F9-ABB1-450A-979C-E81037E6FE4B}">
      <text>
        <r>
          <rPr>
            <sz val="11"/>
            <color rgb="FF000000"/>
            <rFont val="Calibri"/>
            <family val="2"/>
          </rPr>
          <t xml:space="preserve">Felix Ramirez:
</t>
        </r>
        <r>
          <rPr>
            <sz val="9"/>
            <color rgb="FF000000"/>
            <rFont val="Tahoma"/>
            <family val="2"/>
          </rPr>
          <t>Asignaciones destinadas a cubrir el pago del arriendo de bienes muebles, inmuebles y semovientes.</t>
        </r>
      </text>
    </comment>
    <comment ref="F23" authorId="0" shapeId="0" xr:uid="{7FF808E6-8B2E-4633-B476-390467162499}">
      <text>
        <r>
          <rPr>
            <sz val="11"/>
            <color rgb="FF000000"/>
            <rFont val="Calibri"/>
            <family val="2"/>
          </rPr>
          <t xml:space="preserve">Felix Ramirez:
</t>
        </r>
        <r>
          <rPr>
            <sz val="9"/>
            <color rgb="FF000000"/>
            <rFont val="Tahoma"/>
            <family val="2"/>
          </rPr>
          <t xml:space="preserve">No tenemos nada en alquiler según informa finanzas.
</t>
        </r>
      </text>
    </comment>
    <comment ref="A24" authorId="0" shapeId="0" xr:uid="{802940F4-9B39-4F87-A3F8-06105CC1A557}">
      <text>
        <r>
          <rPr>
            <sz val="11"/>
            <color rgb="FF000000"/>
            <rFont val="Calibri"/>
            <family val="2"/>
          </rPr>
          <t xml:space="preserve">Felix Ramirez:
</t>
        </r>
        <r>
          <rPr>
            <sz val="9"/>
            <color rgb="FF000000"/>
            <rFont val="Tahoma"/>
            <family val="2"/>
          </rPr>
          <t>Asignaciones destinadas a la contratación de seguros para inmuebles, muebles y personas.</t>
        </r>
      </text>
    </comment>
    <comment ref="A25" authorId="0" shapeId="0" xr:uid="{C2967DA1-6C22-4A37-AEF3-4FC1BF8A39E7}">
      <text>
        <r>
          <rPr>
            <sz val="11"/>
            <color rgb="FF000000"/>
            <rFont val="Calibri"/>
            <family val="2"/>
          </rPr>
          <t xml:space="preserve">Felix Ramirez:
</t>
        </r>
        <r>
          <rPr>
            <sz val="9"/>
            <color rgb="FF000000"/>
            <rFont val="Tahoma"/>
            <family val="2"/>
          </rPr>
          <t>Asignaciones destinadas a cubrir los servicios contratados a terceros por concepto de gastos 
para el mantenimiento y reparaciones categorizadas como menores, mismas que no habrán 
de incrementar el valor de los edificios/bienes públicos residenciales y no residenciales, 
caminos, carreteras, autopistas, puentes, vías férreas y fluviales, y otras reparaciones similares 
(no capitalizable). Incluye el desmalezamiento, la limpieza de tierras y terrenos del dominio 
privado o público, así como los servicios contratados a terceros por concepto de servicios 
especiales de: carpintería, ebanistería, plomería, albañilería, florería, jardinería, servicios e 
instalaciones menores de electricidad y otras actividades similares. También se incluye los 
gastos por supervisión e inspección de mantenimiento y reparaciones en edificaciones 
menores siempre y cuando estén amparados por un contrato escrito o por una orden de 
compra.</t>
        </r>
      </text>
    </comment>
    <comment ref="F25" authorId="0" shapeId="0" xr:uid="{B5B5296C-029A-4B07-BD71-2951EB69F8CC}">
      <text>
        <r>
          <rPr>
            <sz val="11"/>
            <color rgb="FF000000"/>
            <rFont val="Calibri"/>
            <family val="2"/>
          </rPr>
          <t xml:space="preserve">Felix Ramirez:
</t>
        </r>
        <r>
          <rPr>
            <sz val="9"/>
            <color rgb="FF000000"/>
            <rFont val="Tahoma"/>
            <family val="2"/>
          </rPr>
          <t>Remosamiento de edificio administrativo. Revisar con Gañan</t>
        </r>
      </text>
    </comment>
    <comment ref="A26" authorId="0" shapeId="0" xr:uid="{2623CD50-FF28-4F57-A0A2-8F5FFE7F34F1}">
      <text>
        <r>
          <rPr>
            <sz val="11"/>
            <color rgb="FF000000"/>
            <rFont val="Calibri"/>
            <family val="2"/>
          </rPr>
          <t xml:space="preserve">Felix Ramirez:
</t>
        </r>
        <r>
          <rPr>
            <sz val="9"/>
            <color rgb="FF000000"/>
            <rFont val="Tahoma"/>
            <family val="2"/>
          </rPr>
          <t>Asignaciones destinadas a cubrir conceptos no incluidos en las cuentas anteriores.</t>
        </r>
      </text>
    </comment>
    <comment ref="A27" authorId="0" shapeId="0" xr:uid="{E0DAB76B-51B6-4B7B-8868-B0D91D1E5608}">
      <text>
        <r>
          <rPr>
            <sz val="11"/>
            <color rgb="FF000000"/>
            <rFont val="Calibri"/>
            <family val="2"/>
          </rPr>
          <t xml:space="preserve">Felix Ramirez:
</t>
        </r>
        <r>
          <rPr>
            <sz val="9"/>
            <color rgb="FF000000"/>
            <rFont val="Tahoma"/>
            <family val="2"/>
          </rPr>
          <t>Asignaciones destinadas a la adquisición de otras contrataciones de servicios no 
identificados
precedentemente.</t>
        </r>
      </text>
    </comment>
    <comment ref="A28" authorId="0" shapeId="0" xr:uid="{7CB1931D-062C-4534-81D3-C6700411E725}">
      <text>
        <r>
          <rPr>
            <sz val="11"/>
            <color rgb="FF000000"/>
            <rFont val="Calibri"/>
            <family val="2"/>
          </rPr>
          <t xml:space="preserve">Felix Ramirez:
</t>
        </r>
        <r>
          <rPr>
            <sz val="9"/>
            <color rgb="FF000000"/>
            <rFont val="Tahoma"/>
            <family val="2"/>
          </rPr>
          <t>Asignaciones destinadas a la adquisición de materiales y suministros consumibles para el
funcionamiento de las instituciones públicas. Incluye los bienes que adquieran las
instituciones públicas que desarrollan actividades de carácter comercial, industrial y de
servicios, como materia prima, para obtener bienes intermedios o terminados, así como los que se adquieran como producto terminado para la venta, artículos adquiridos con fines promocionales, luego de su exhibición en exposiciones, ferias y eventos de similares
características. Se incluyen los materiales que se destinan a conservación y reparación de
bienes de capital y los artículos y materiales de uso militar, sin que importe su valor unitario ni su duración.</t>
        </r>
      </text>
    </comment>
    <comment ref="A29" authorId="0" shapeId="0" xr:uid="{FDC8F721-E1B7-4EA2-8CCD-3242CE8E388B}">
      <text>
        <r>
          <rPr>
            <sz val="11"/>
            <color rgb="FF000000"/>
            <rFont val="Calibri"/>
            <family val="2"/>
          </rPr>
          <t xml:space="preserve">Felix Ramirez:
</t>
        </r>
        <r>
          <rPr>
            <sz val="9"/>
            <color rgb="FF000000"/>
            <rFont val="Tahoma"/>
            <family val="2"/>
          </rPr>
          <t xml:space="preserve">Asignaciones destinadas a la adquisición de bebidas y productos alimenticios,
manufacturados o no. Se incluyen los animales vivos para consumo o para experimentación,
aceites, grasas (animales y vegetales), alimentos para animales; además, comprenden
productos agrícolas, ganaderos, de la silvicultura, caza y pesca. </t>
        </r>
      </text>
    </comment>
    <comment ref="A30" authorId="0" shapeId="0" xr:uid="{503819BC-3008-4C60-BC21-3A2D2C12F09D}">
      <text>
        <r>
          <rPr>
            <sz val="11"/>
            <color rgb="FF000000"/>
            <rFont val="Calibri"/>
            <family val="2"/>
          </rPr>
          <t xml:space="preserve">Felix Ramirez:
</t>
        </r>
        <r>
          <rPr>
            <sz val="9"/>
            <color rgb="FF000000"/>
            <rFont val="Tahoma"/>
            <family val="2"/>
          </rPr>
          <t xml:space="preserve">Asignaciones destinadas a la adquisición de fibras, hilos, tejidos, telas (de cualquier tipo) y confecciones de diversa índole. UNIFORMES
</t>
        </r>
      </text>
    </comment>
    <comment ref="A31" authorId="0" shapeId="0" xr:uid="{EE43F31E-F971-4803-A3C6-A7C245C4F1C4}">
      <text>
        <r>
          <rPr>
            <sz val="11"/>
            <color rgb="FF000000"/>
            <rFont val="Calibri"/>
            <family val="2"/>
          </rPr>
          <t xml:space="preserve">Felix Ramirez:
</t>
        </r>
        <r>
          <rPr>
            <sz val="9"/>
            <color rgb="FF000000"/>
            <rFont val="Tahoma"/>
            <family val="2"/>
          </rPr>
          <t>Asignaciones destinadas a la compra de papel y cartón en sus diversas formas y clases, asi
como; libros, revistas, periódicos y material de enseñanza, así como para computación,
imprenta y reproducción.</t>
        </r>
      </text>
    </comment>
    <comment ref="A32" authorId="0" shapeId="0" xr:uid="{81031E1A-DCD9-4457-87AB-610C70D8C3A9}">
      <text>
        <r>
          <rPr>
            <sz val="11"/>
            <color rgb="FF000000"/>
            <rFont val="Calibri"/>
            <family val="2"/>
          </rPr>
          <t xml:space="preserve">Felix Ramirez:
</t>
        </r>
        <r>
          <rPr>
            <sz val="9"/>
            <color rgb="FF000000"/>
            <rFont val="Tahoma"/>
            <family val="2"/>
          </rPr>
          <t xml:space="preserve">Asignaciones destinadas a la adquisición de medicamentos para hospitales, clínicas,
policlínicas, dispensarios y productos farmacéuticos. Se incluyen los productos medicinales
para uso veterinario. </t>
        </r>
      </text>
    </comment>
    <comment ref="A33" authorId="0" shapeId="0" xr:uid="{55105159-EB75-4953-A5A3-824B1846FDFA}">
      <text>
        <r>
          <rPr>
            <sz val="11"/>
            <color rgb="FF000000"/>
            <rFont val="Calibri"/>
            <family val="2"/>
          </rPr>
          <t xml:space="preserve">Felix Ramirez:
</t>
        </r>
        <r>
          <rPr>
            <sz val="9"/>
            <color rgb="FF000000"/>
            <rFont val="Tahoma"/>
            <family val="2"/>
          </rPr>
          <t>Asignaciones destinadas a la compra de productos hechos de cueros y pieles, curtidos y sin
curtir; productos elaborados con cauchos. Se incluyen materiales de plásticos y nailon.</t>
        </r>
      </text>
    </comment>
    <comment ref="A34" authorId="0" shapeId="0" xr:uid="{2B7CDA75-A10A-426B-BDD1-194D4B849C7A}">
      <text>
        <r>
          <rPr>
            <sz val="11"/>
            <color rgb="FF000000"/>
            <rFont val="Calibri"/>
            <family val="2"/>
          </rPr>
          <t xml:space="preserve">Felix Ramirez:
</t>
        </r>
        <r>
          <rPr>
            <sz val="9"/>
            <color rgb="FF000000"/>
            <rFont val="Tahoma"/>
            <family val="2"/>
          </rPr>
          <t>Asignaciones destinadas a la adquisición de productos de arcilla, vidrio, loza y porcelana.
Incluye las asignaciones para la compra de productos hechos a base de cemento, cal y
yeso requeridos en la construcción, remodelación y mantenimiento; productos en cuya
elaboración se utilizaron minerales no metálicos no considerados anteriormente.</t>
        </r>
      </text>
    </comment>
    <comment ref="A35" authorId="0" shapeId="0" xr:uid="{66956987-82A8-4306-AFF7-A89271574BFB}">
      <text>
        <r>
          <rPr>
            <sz val="11"/>
            <color rgb="FF000000"/>
            <rFont val="Calibri"/>
            <family val="2"/>
          </rPr>
          <t xml:space="preserve">Felix Ramirez:
</t>
        </r>
        <r>
          <rPr>
            <sz val="9"/>
            <color rgb="FF000000"/>
            <rFont val="Tahoma"/>
            <family val="2"/>
          </rPr>
          <t>Asignaciones destinadas a la adquisición de combustibles, lubricantes y aditivos necesarios
para el funcionamiento de vehículos de transporte terrestres, aéreos, marítimos, lacustres y
fluviales, así como de maquinaria y equipos.
Incluye la adquisición de productos químicos inorgánicos,
orgánicos y conexos.</t>
        </r>
      </text>
    </comment>
    <comment ref="A37" authorId="0" shapeId="0" xr:uid="{26584298-3882-4B42-A567-D58EBC388285}">
      <text>
        <r>
          <rPr>
            <sz val="11"/>
            <color rgb="FF000000"/>
            <rFont val="Calibri"/>
            <family val="2"/>
          </rPr>
          <t xml:space="preserve">Felix Ramirez:
</t>
        </r>
        <r>
          <rPr>
            <sz val="9"/>
            <color rgb="FF000000"/>
            <rFont val="Tahoma"/>
            <family val="2"/>
          </rPr>
          <t>Asignaciones destinadas a la adquisición de productos de limpieza, material deportivo,
utensilios de cocina y comedor, instrumental menor médico-quirúrgico y de laboratorio, útiles
de escritorio, de oficina y enseñanza, materiales eléctricos, repuestos y accesorios menores.</t>
        </r>
      </text>
    </comment>
    <comment ref="A38" authorId="0" shapeId="0" xr:uid="{5AC9E19F-2746-4C58-B057-CBAFF6E30129}">
      <text>
        <r>
          <rPr>
            <sz val="11"/>
            <color rgb="FF000000"/>
            <rFont val="Calibri"/>
            <family val="2"/>
          </rPr>
          <t xml:space="preserve">Felix Ramirez:
</t>
        </r>
        <r>
          <rPr>
            <sz val="9"/>
            <color rgb="FF000000"/>
            <rFont val="Tahoma"/>
            <family val="2"/>
          </rPr>
          <t>Asignaciones destinadas a transferencias para gastos corrientes a favor de personas e
instituciones de los sectores público, privado y del exterior, que no implican una
contraprestación de servicios o bienes y cuyos importes no son reintegrables por los
beneficiarios.</t>
        </r>
      </text>
    </comment>
    <comment ref="A39" authorId="0" shapeId="0" xr:uid="{EE5A6C96-52BA-4CF7-9C6D-B72E0B922080}">
      <text>
        <r>
          <rPr>
            <sz val="11"/>
            <color rgb="FF000000"/>
            <rFont val="Calibri"/>
            <family val="2"/>
          </rPr>
          <t xml:space="preserve">Felix Ramirez:
</t>
        </r>
        <r>
          <rPr>
            <sz val="9"/>
            <color rgb="FF000000"/>
            <rFont val="Tahoma"/>
            <family val="2"/>
          </rPr>
          <t>Comprende las transferencias para gastos corrientes a personas e instituciones del sector
privado. Incluyen asignaciones destinadas a cubrir los beneficios del sistema previsional,
ayudas y donaciones a hogares y personas, subsidios para viviendas económicas, becas y
otros beneficios a personas. Asimismo, abarcan las asignaciones efectuadas a favor de
empresas industriales, comerciales y de servicios del sector privado que estén sujetas al pago
de impuestos sobre la renta para financiar sus gastos operativos. Incluye aportes para los
partidos políticos y asociaciones sin fines de lucro.</t>
        </r>
      </text>
    </comment>
    <comment ref="A40" authorId="0" shapeId="0" xr:uid="{CD76FE4D-8D57-4C11-9D31-4E40DA47E785}">
      <text>
        <r>
          <rPr>
            <sz val="11"/>
            <color rgb="FF000000"/>
            <rFont val="Calibri"/>
            <family val="2"/>
          </rPr>
          <t xml:space="preserve">Felix Ramirez:
</t>
        </r>
        <r>
          <rPr>
            <sz val="9"/>
            <color rgb="FF000000"/>
            <rFont val="Tahoma"/>
            <family val="2"/>
          </rPr>
          <t xml:space="preserve">Asignaciones para transferencias destinadas a financiar gastos corrientes de las instituciones
públicas.
</t>
        </r>
      </text>
    </comment>
    <comment ref="A41" authorId="0" shapeId="0" xr:uid="{CF24A882-13D1-4C07-9DFF-BE2B16B4FE19}">
      <text>
        <r>
          <rPr>
            <sz val="11"/>
            <color rgb="FF000000"/>
            <rFont val="Calibri"/>
            <family val="2"/>
          </rPr>
          <t xml:space="preserve">Felix Ramirez:
</t>
        </r>
        <r>
          <rPr>
            <sz val="9"/>
            <color rgb="FF000000"/>
            <rFont val="Tahoma"/>
            <family val="2"/>
          </rPr>
          <t>Asignaciones para transferencias que tienen como destino financiar gastos corrientes de los
municipios.</t>
        </r>
      </text>
    </comment>
    <comment ref="A42" authorId="0" shapeId="0" xr:uid="{3AED0728-5A31-444F-B839-4F140A425E32}">
      <text>
        <r>
          <rPr>
            <sz val="11"/>
            <color rgb="FF000000"/>
            <rFont val="Calibri"/>
            <family val="2"/>
          </rPr>
          <t xml:space="preserve">Felix Ramirez:
</t>
        </r>
        <r>
          <rPr>
            <sz val="9"/>
            <color rgb="FF000000"/>
            <rFont val="Tahoma"/>
            <family val="2"/>
          </rPr>
          <t xml:space="preserve">Asignaciones para transferencias que tienen como destino financiar gastos corrientes de las
empresas públicas no
financieras.
</t>
        </r>
      </text>
    </comment>
    <comment ref="A43" authorId="0" shapeId="0" xr:uid="{DCD6D5D7-E981-4F0A-9B4E-FF60B616C153}">
      <text>
        <r>
          <rPr>
            <sz val="11"/>
            <color rgb="FF000000"/>
            <rFont val="Calibri"/>
            <family val="2"/>
          </rPr>
          <t xml:space="preserve">Felix Ramirez:
</t>
        </r>
        <r>
          <rPr>
            <sz val="9"/>
            <color rgb="FF000000"/>
            <rFont val="Tahoma"/>
            <family val="2"/>
          </rPr>
          <t xml:space="preserve">Asignaciones para transferencias que tienen como destino financiar gastos corrientes de las
instituciones públicas
financieras.
</t>
        </r>
      </text>
    </comment>
    <comment ref="A44" authorId="0" shapeId="0" xr:uid="{25389CE0-94F3-4962-AAB0-4545E72A2660}">
      <text>
        <r>
          <rPr>
            <sz val="11"/>
            <color rgb="FF000000"/>
            <rFont val="Calibri"/>
            <family val="2"/>
          </rPr>
          <t xml:space="preserve">Felix Ramirez:
</t>
        </r>
        <r>
          <rPr>
            <sz val="9"/>
            <color rgb="FF000000"/>
            <rFont val="Tahoma"/>
            <family val="2"/>
          </rPr>
          <t xml:space="preserve">Incluyen, en general, las transferencias para cubrir gastos corrientes al sector externo,
comprendiendo las asignaciones destinadas a las contribuciones o cuotas regulares y
extraordinarias que se efectúan a organismos internacionales en los que participe el país en
condiciones de miembro afiliado, y las ayudas a países extranjeros para paliar los daños
producidos por catástrofes de distinta naturaleza.
</t>
        </r>
      </text>
    </comment>
    <comment ref="A45" authorId="0" shapeId="0" xr:uid="{3ECABE80-6F5A-4A68-BA6B-6924747A07B5}">
      <text>
        <r>
          <rPr>
            <sz val="11"/>
            <color rgb="FF000000"/>
            <rFont val="Calibri"/>
            <family val="2"/>
          </rPr>
          <t xml:space="preserve">Felix Ramirez:
</t>
        </r>
        <r>
          <rPr>
            <sz val="9"/>
            <color rgb="FF000000"/>
            <rFont val="Tahoma"/>
            <family val="2"/>
          </rPr>
          <t xml:space="preserve">Asignaciones sin contraprestación que tienen como destino financiar gastos corrientes de
instituciones públicas no identificadas precedentemente.
</t>
        </r>
      </text>
    </comment>
    <comment ref="A54" authorId="0" shapeId="0" xr:uid="{57C0234C-74E4-40CC-BB90-2A3AEC14F35D}">
      <text>
        <r>
          <rPr>
            <sz val="11"/>
            <color rgb="FF000000"/>
            <rFont val="Calibri"/>
            <family val="2"/>
          </rPr>
          <t xml:space="preserve">Felix Ramirez:
</t>
        </r>
        <r>
          <rPr>
            <sz val="9"/>
            <color rgb="FF000000"/>
            <rFont val="Tahoma"/>
            <family val="2"/>
          </rPr>
          <t>Asignaciones destinadas a la adquisición de toda clase de bienes muebles, inmuebles y
activos intangibles requeridos en el desempeño de las actividades de las instituciones
públicas. Incluyen los pagos por adjudicación, expropiación e indemnización
de bienes muebles e inmuebles a favor del Gobierno. Incluye las mejoras, adicciones y
reparaciones que incrementen la vida útil de los bienes muebles, inmuebles e intangibles.</t>
        </r>
      </text>
    </comment>
    <comment ref="A55" authorId="0" shapeId="0" xr:uid="{E99451A8-10AE-4E71-8ADF-A1EEFAC1AEDA}">
      <text>
        <r>
          <rPr>
            <sz val="11"/>
            <color rgb="FF000000"/>
            <rFont val="Calibri"/>
            <family val="2"/>
          </rPr>
          <t xml:space="preserve">Felix Ramirez:
</t>
        </r>
        <r>
          <rPr>
            <sz val="9"/>
            <color rgb="FF000000"/>
            <rFont val="Tahoma"/>
            <family val="2"/>
          </rPr>
          <t>Asignaciones por concepto de inversiones en equipos y sus adicciones y reparaciones
extraordinarias realizadas por contrato. Incluyen la adquisición de toda clase de mobiliario y
equipo de administración; bienes informáticos y equipos de cómputo; bienes artísticos, obras
de arte, objetos valiosos y otros elementos coleccionables.
Comprenden también las refacciones y accesorios mayores correspondientes a mobiliario y
equipo. Incluyen los pagos por adjudicación, expropiación e indemnización de bienes
muebles a favor del Gobierno.</t>
        </r>
      </text>
    </comment>
    <comment ref="A56" authorId="0" shapeId="0" xr:uid="{71C9DEB4-80A9-44A9-960E-38BAE1EDC918}">
      <text>
        <r>
          <rPr>
            <sz val="11"/>
            <color rgb="FF000000"/>
            <rFont val="Calibri"/>
            <family val="2"/>
          </rPr>
          <t xml:space="preserve">Felix Ramirez:
</t>
        </r>
        <r>
          <rPr>
            <sz val="9"/>
            <color rgb="FF000000"/>
            <rFont val="Tahoma"/>
            <family val="2"/>
          </rPr>
          <t>Asignaciones destinadas a la adquisición de equipos y aparatos audiovisuales,
deportivos, cámaras fotográficas y de video, equipos educacionales y recreativos.
Incluye equipos para la enseñanza especial, refacciones y accesorios mayores
correspondientes a este concepto.</t>
        </r>
      </text>
    </comment>
    <comment ref="A57" authorId="0" shapeId="0" xr:uid="{86FAC20B-83D1-475C-B189-38CDE3B25813}">
      <text>
        <r>
          <rPr>
            <sz val="11"/>
            <color rgb="FF000000"/>
            <rFont val="Calibri"/>
            <family val="2"/>
          </rPr>
          <t xml:space="preserve">Felix Ramirez:
</t>
        </r>
        <r>
          <rPr>
            <sz val="9"/>
            <color rgb="FF000000"/>
            <rFont val="Tahoma"/>
            <family val="2"/>
          </rPr>
          <t>Asignaciones destinadas a la adquisición de equipo e instrumental científico y de laboratorio
requeridos para proporcionar servicios médicos, hospitalarios y demás actividades de salud,
así como otros de investigación científica, técnica, sísmica y meteorológica. Incluye
refacciones y accesorios mayores correspondientes a los conceptos incluidos en esta partida.</t>
        </r>
      </text>
    </comment>
    <comment ref="A58" authorId="0" shapeId="0" xr:uid="{3B1476DB-C23B-4970-916C-BE02CE7D8AED}">
      <text>
        <r>
          <rPr>
            <sz val="11"/>
            <color rgb="FF000000"/>
            <rFont val="Calibri"/>
            <family val="2"/>
          </rPr>
          <t xml:space="preserve">Felix Ramirez:
</t>
        </r>
        <r>
          <rPr>
            <sz val="9"/>
            <color rgb="FF000000"/>
            <rFont val="Tahoma"/>
            <family val="2"/>
          </rPr>
          <t>Asignaciones destinadas a la adquisición de toda clase de equipo de transporte terrestre,
ferroviario, aéreo, aeroespacial, marítimo, lacustre, fluvial y auxiliar de transporte. Incluyen las
refacciones y accesorios mayores correspondientes a los conceptos incluidos en esta cuenta.</t>
        </r>
      </text>
    </comment>
    <comment ref="A59" authorId="0" shapeId="0" xr:uid="{D6925BAE-A593-4955-8CC5-E8045F62B42B}">
      <text>
        <r>
          <rPr>
            <sz val="11"/>
            <color rgb="FF000000"/>
            <rFont val="Calibri"/>
            <family val="2"/>
          </rPr>
          <t xml:space="preserve">Felix Ramirez:
</t>
        </r>
        <r>
          <rPr>
            <sz val="9"/>
            <color rgb="FF000000"/>
            <rFont val="Tahoma"/>
            <family val="2"/>
          </rPr>
          <t>Asignaciones destinadas a la adquisición de toda clase de maquinaria y equipos no
comprendidos en los conceptos anteriores, como los de uso agropecuario, industrial,
construcción, aeroespacial, comunicaciones, telecomunicaciones, máquinasheramientas, equipos eléctricos, electrónicos y demas maquinarias. Incluye la
adquisición de herramientas y máquinas-herramientas. Adicionalmente comprende las
refacciones y accesorios mayores correspondientes a este concepto.</t>
        </r>
      </text>
    </comment>
    <comment ref="A60" authorId="0" shapeId="0" xr:uid="{5EB05E4E-0AA8-4D62-9828-09B0A0E1B98E}">
      <text>
        <r>
          <rPr>
            <sz val="11"/>
            <color rgb="FF000000"/>
            <rFont val="Calibri"/>
            <family val="2"/>
          </rPr>
          <t xml:space="preserve">Felix Ramirez:
</t>
        </r>
        <r>
          <rPr>
            <sz val="9"/>
            <color rgb="FF000000"/>
            <rFont val="Tahoma"/>
            <family val="2"/>
          </rPr>
          <t>Asignaciones destinadas a la adquisición de maquinarias y equipos necesarios para el
desarrollo de las funciones de defensa y seguridad pública. Se incluyen refacciones y
accesorios mayores correspondientes a este concepto. Los sistemas de armamento
comprenden los vehículos y otros equipos como buques de guerra, submarinos, aeronaves
militares, tanques, dispositivos de transporte y lanzamisiles, etc. La mayoría de las armas de un
solo uso (municiones, misiles, cohetes, bombas etc.) se tratan como existencias militares. Sin
embargo, algunos artículos de un solo uso como ciertos tipos de misiles balísticos con gran
poder de destrucción pueden suministrar un servicio permanente de disuasión contra
eventuales agresores y por tanto reunir el criterio general para clasificar como activos fijos.</t>
        </r>
      </text>
    </comment>
    <comment ref="A61" authorId="0" shapeId="0" xr:uid="{04BB2218-91D0-43F8-95CE-07CC4B202C37}">
      <text>
        <r>
          <rPr>
            <sz val="11"/>
            <color rgb="FF000000"/>
            <rFont val="Calibri"/>
            <family val="2"/>
          </rPr>
          <t xml:space="preserve">Felix Ramirez:
</t>
        </r>
        <r>
          <rPr>
            <sz val="9"/>
            <color rgb="FF000000"/>
            <rFont val="Tahoma"/>
            <family val="2"/>
          </rPr>
          <t>Asignaciones destinadas a la adquisición de toda clase de seres vivos animal o vegetal tanto
para su utilización en el trabajo como para su cultivo, fomento, exhibición y
reproducción.</t>
        </r>
      </text>
    </comment>
    <comment ref="A62" authorId="0" shapeId="0" xr:uid="{AF99CBE2-9689-4080-BED5-0AABE2EAB479}">
      <text>
        <r>
          <rPr>
            <sz val="11"/>
            <color rgb="FF000000"/>
            <rFont val="Calibri"/>
            <family val="2"/>
          </rPr>
          <t xml:space="preserve">Felix Ramirez:
</t>
        </r>
        <r>
          <rPr>
            <sz val="9"/>
            <color rgb="FF000000"/>
            <rFont val="Tahoma"/>
            <family val="2"/>
          </rPr>
          <t>Asignaciones para la adquisición de derechos por el uso de activos de propiedad industrial,
comercial, intelectual y otros, como software, licencias, patentes, marcas, derechos,
concesiones y franquicias. Se incluyen las asignaciones para la investigación y desarrollo de
bienes intangibles, la exploración y evaluación minera, los estudios de preinversión y las
concesiones.</t>
        </r>
      </text>
    </comment>
    <comment ref="A63" authorId="0" shapeId="0" xr:uid="{E23750EA-F119-40B2-A681-1F14D2BD39B6}">
      <text>
        <r>
          <rPr>
            <sz val="11"/>
            <color rgb="FF000000"/>
            <rFont val="Calibri"/>
            <family val="2"/>
          </rPr>
          <t xml:space="preserve">Felix Ramirez:
</t>
        </r>
        <r>
          <rPr>
            <sz val="9"/>
            <color rgb="FF000000"/>
            <rFont val="Tahoma"/>
            <family val="2"/>
          </rPr>
          <t>Asignaciones destinadas a la adquisición de todo tipo de edificaciones, estructuras, tierras,
terrenos y objetos de valor, así como los gastos derivados de los actos originados en su
adquisición, adjudicación, expropiación e indemnización. Se incluyen las asignaciones
destinadas a los proyectos de prestación de servicios relativos cuando se realicen por causas
de interés público.</t>
        </r>
      </text>
    </comment>
    <comment ref="A64" authorId="0" shapeId="0" xr:uid="{707BCF03-C2D5-4F2F-AE75-80493816A66F}">
      <text>
        <r>
          <rPr>
            <sz val="11"/>
            <color rgb="FF000000"/>
            <rFont val="Calibri"/>
            <family val="2"/>
          </rPr>
          <t xml:space="preserve">Felix Ramirez:
</t>
        </r>
        <r>
          <rPr>
            <sz val="9"/>
            <color rgb="FF000000"/>
            <rFont val="Tahoma"/>
            <family val="2"/>
          </rPr>
          <t>Asignaciones destinadas a la construcción y mejora de edificios dedicados a diversos usos y
para construcciones en infraestructura. Además se incluyen los gastos que se asignarán
durante el ejercicio, de acuerdo con los artículos 32 y 33 de la Ley Orgánica de Presupuesto
para el Sector Público 423-06.</t>
        </r>
      </text>
    </comment>
    <comment ref="A65" authorId="0" shapeId="0" xr:uid="{6D1D0BF9-AB1D-4E40-87E5-E749324F27DF}">
      <text>
        <r>
          <rPr>
            <sz val="11"/>
            <color rgb="FF000000"/>
            <rFont val="Calibri"/>
            <family val="2"/>
          </rPr>
          <t xml:space="preserve">Felix Ramirez:
</t>
        </r>
        <r>
          <rPr>
            <sz val="9"/>
            <color rgb="FF000000"/>
            <rFont val="Tahoma"/>
            <family val="2"/>
          </rPr>
          <t>Asignaciones para construcción y mejora de edificios destinados a diversos usos,
incluyendo todas las instalaciones unidas permanentemente y que forman parte del
edificio. Comprende edificios destinados al quehacer de la función pública, edificios para
escuelas, hospitales, cárceles. Además se incluye: i) los gastos para la preparación de
terrenos para edificaciones (nivelación, eliminación de capa vegetal y otras
reformas con fines de urbanización), así como ii) los gastos de supervisión e inspección
de las construcciones realizadas por terceras personas.</t>
        </r>
      </text>
    </comment>
    <comment ref="A66" authorId="0" shapeId="0" xr:uid="{529F4AB2-1806-4723-9E30-20C4685C13A2}">
      <text>
        <r>
          <rPr>
            <sz val="11"/>
            <color rgb="FF000000"/>
            <rFont val="Calibri"/>
            <family val="2"/>
          </rPr>
          <t xml:space="preserve">Felix Ramirez:
</t>
        </r>
        <r>
          <rPr>
            <sz val="9"/>
            <color rgb="FF000000"/>
            <rFont val="Tahoma"/>
            <family val="2"/>
          </rPr>
          <t xml:space="preserve">Asignaciones por concepto de construcciones públicas de beneficio local, regional
o nacional; mejoras, ampliaciones y reparaciones de carácter estructural necesarios
para el buen funcionamiento del país, de una ciudad o de una organización. Contempla los
gastos de supervisión e inspección de las construcciones realizadas por terceras personas.
Comprenden las mejoras, ampliaciones y aquellas reparaciones que tengan como
finalidad mantener o reponer los bienes deteriorados, de forma que puedan seguir siendo
utilizados y prolongar su vida útil para que aumente la eficacia en la cobertura de las
necesidades derivadas de la prestación de servicios.
</t>
        </r>
      </text>
    </comment>
    <comment ref="A67" authorId="0" shapeId="0" xr:uid="{D300D6AC-7C17-43A2-A52E-129BB569FEAE}">
      <text>
        <r>
          <rPr>
            <sz val="11"/>
            <color rgb="FF000000"/>
            <rFont val="Calibri"/>
            <family val="2"/>
          </rPr>
          <t xml:space="preserve">Felix Ramirez:
</t>
        </r>
        <r>
          <rPr>
            <sz val="9"/>
            <color rgb="FF000000"/>
            <rFont val="Tahoma"/>
            <family val="2"/>
          </rPr>
          <t>Asignaciones destinadas a construcción de bienes de uso público y privado mediante el
sistema de concesión.</t>
        </r>
      </text>
    </comment>
    <comment ref="A68" authorId="0" shapeId="0" xr:uid="{081D4390-CF13-409C-8218-0400F42B0CC8}">
      <text>
        <r>
          <rPr>
            <sz val="11"/>
            <color rgb="FF000000"/>
            <rFont val="Calibri"/>
            <family val="2"/>
          </rPr>
          <t xml:space="preserve">Felix Ramirez:
</t>
        </r>
        <r>
          <rPr>
            <sz val="9"/>
            <color rgb="FF000000"/>
            <rFont val="Tahoma"/>
            <family val="2"/>
          </rPr>
          <t>Asignaciones establecidas por los artículos 32 y 33 de la Ley 423-06 que asignan,
respectivamente, un 5 % para imprevistos de inversión y un 1 % para gastos de calamidad
pública.</t>
        </r>
      </text>
    </comment>
    <comment ref="A69" authorId="0" shapeId="0" xr:uid="{AA131EA7-2BF6-4191-A3FB-A356AFCCF940}">
      <text>
        <r>
          <rPr>
            <sz val="11"/>
            <color rgb="FF000000"/>
            <rFont val="Calibri"/>
            <family val="2"/>
          </rPr>
          <t xml:space="preserve">Felix Ramirez:
</t>
        </r>
        <r>
          <rPr>
            <sz val="9"/>
            <color rgb="FF000000"/>
            <rFont val="Tahoma"/>
            <family val="2"/>
          </rPr>
          <t>Asignaciones que realizan las instituciones públicas para otorgar préstamos, adquirir títulos y
valores, comprar acciones y participaciones de capital, con fines de política. Las
asignaciones de las cuentas y subcuentas de este objeto tienen siempre una finalidad
política, se consideran económicamente como un gasto y no como una aplicación
financiera.</t>
        </r>
      </text>
    </comment>
    <comment ref="A70" authorId="0" shapeId="0" xr:uid="{AC31BB51-BD87-4D83-AA7C-868C87FB519F}">
      <text>
        <r>
          <rPr>
            <sz val="11"/>
            <color rgb="FF000000"/>
            <rFont val="Calibri"/>
            <family val="2"/>
          </rPr>
          <t xml:space="preserve">Felix Ramirez:
</t>
        </r>
        <r>
          <rPr>
            <sz val="9"/>
            <color rgb="FF000000"/>
            <rFont val="Tahoma"/>
            <family val="2"/>
          </rPr>
          <t>Asignaciones por concepto de préstamos de fomento, a corto y largo plazo, al sector
privado, al sector público y al sector externo con cargo de reintegro y pago de intereses.</t>
        </r>
      </text>
    </comment>
    <comment ref="A71" authorId="0" shapeId="0" xr:uid="{7F2DA9E3-FB83-4E40-9F74-69E5AF2EA21A}">
      <text>
        <r>
          <rPr>
            <sz val="11"/>
            <color rgb="FF000000"/>
            <rFont val="Calibri"/>
            <family val="2"/>
          </rPr>
          <t xml:space="preserve">Felix Ramirez:
</t>
        </r>
        <r>
          <rPr>
            <sz val="9"/>
            <color rgb="FF000000"/>
            <rFont val="Tahoma"/>
            <family val="2"/>
          </rPr>
          <t>Asignaciones por concepto de desembolsos financieros por préstamos de corto y largo plazo
concedidos a instituciones del sector público. Incluye los préstamos otorgados al gobierno
central, instituciones públicas descentralizadas y autónomas no financieras, instituciones
públicas de la seguridad social, municipios, empresas públicas no financieras e instituciones
públicas financieras.</t>
        </r>
      </text>
    </comment>
    <comment ref="A72" authorId="0" shapeId="0" xr:uid="{9C06D0F6-E42B-4EFA-96C8-5D00FC5B2DBC}">
      <text>
        <r>
          <rPr>
            <sz val="11"/>
            <color rgb="FF000000"/>
            <rFont val="Calibri"/>
            <family val="2"/>
          </rPr>
          <t xml:space="preserve">Felix Ramirez:
</t>
        </r>
        <r>
          <rPr>
            <sz val="9"/>
            <color rgb="FF000000"/>
            <rFont val="Tahoma"/>
            <family val="2"/>
          </rPr>
          <t>Asignaciones por intereses y comisiones de la deuda pública. Se incluyen los intereses de las deudas comerciales.</t>
        </r>
      </text>
    </comment>
    <comment ref="A73" authorId="0" shapeId="0" xr:uid="{BB3FAA67-5458-4B91-A1F7-66DFC6A491BF}">
      <text>
        <r>
          <rPr>
            <sz val="11"/>
            <color rgb="FF000000"/>
            <rFont val="Calibri"/>
            <family val="2"/>
          </rPr>
          <t xml:space="preserve">Felix Ramirez:
</t>
        </r>
        <r>
          <rPr>
            <sz val="9"/>
            <color rgb="FF000000"/>
            <rFont val="Tahoma"/>
            <family val="2"/>
          </rPr>
          <t>Asignaciones destinadas para atender los intereses de la
deuda pública con residentes en el país.</t>
        </r>
      </text>
    </comment>
    <comment ref="A74" authorId="0" shapeId="0" xr:uid="{15B31243-DCD5-498E-9AB6-C9A69C0210A0}">
      <text>
        <r>
          <rPr>
            <sz val="11"/>
            <color rgb="FF000000"/>
            <rFont val="Calibri"/>
            <family val="2"/>
          </rPr>
          <t xml:space="preserve">Felix Ramirez:
</t>
        </r>
        <r>
          <rPr>
            <sz val="9"/>
            <color rgb="FF000000"/>
            <rFont val="Tahoma"/>
            <family val="2"/>
          </rPr>
          <t>Asignaciones destinadas a cubrir los intereses por el endeudamiento público externo.</t>
        </r>
      </text>
    </comment>
    <comment ref="A75" authorId="0" shapeId="0" xr:uid="{A5D05F0B-786A-4CC1-A2B3-445E0F8C1201}">
      <text>
        <r>
          <rPr>
            <sz val="11"/>
            <color rgb="FF000000"/>
            <rFont val="Calibri"/>
            <family val="2"/>
          </rPr>
          <t xml:space="preserve">Felix Ramirez:
</t>
        </r>
        <r>
          <rPr>
            <sz val="9"/>
            <color rgb="FF000000"/>
            <rFont val="Tahoma"/>
            <family val="2"/>
          </rPr>
          <t xml:space="preserve">Asignaciones derivadas de la deuda pública interna y externa que se originan en comisiones,
multas, estampillas y otros gastos no incluidos en las cuentas anteriores.
</t>
        </r>
      </text>
    </comment>
  </commentList>
</comments>
</file>

<file path=xl/sharedStrings.xml><?xml version="1.0" encoding="utf-8"?>
<sst xmlns="http://schemas.openxmlformats.org/spreadsheetml/2006/main" count="73" uniqueCount="73">
  <si>
    <t>Ministerio de Agricultura</t>
  </si>
  <si>
    <t>Mercados Dominicanos de Abasto Agropecuario</t>
  </si>
  <si>
    <t xml:space="preserve">Presupuesto de Gastos y Aplicaciones Financieras </t>
  </si>
  <si>
    <t>Detalle</t>
  </si>
  <si>
    <t>PRESUPUESTO SOLICITADO</t>
  </si>
  <si>
    <t>FONDOS PROPIOS</t>
  </si>
  <si>
    <t>2 - GASTOS</t>
  </si>
  <si>
    <t>2.1 - REMUNERACIONES Y CONTRIBUCIONES</t>
  </si>
  <si>
    <t>2.1.1 - REMUNERACIONES</t>
  </si>
  <si>
    <t>2.1.2 - SOBRESUELDOS</t>
  </si>
  <si>
    <t>2.1.3 - DIETAS Y GASTOS DE REPRESENTACIÓN</t>
  </si>
  <si>
    <t>2.1.4 - GRATIFICACIONES Y BONIFICACIONES</t>
  </si>
  <si>
    <t>2.1.5 - CONTRIBUCIONES A LA SEGURIDAD SOCIAL</t>
  </si>
  <si>
    <t>2.2 - CONTRATACIÓN DE SERVICIOS</t>
  </si>
  <si>
    <t>2.2.1 - SERVICIOS BÁSICOS</t>
  </si>
  <si>
    <t>2.2.2 - PUBLICIDAD, IMPRESIÓN Y ENCUADERNACIÓN</t>
  </si>
  <si>
    <t>2.2.3 - VIÁTICOS</t>
  </si>
  <si>
    <t>2.2.4 - TRANSPORTE Y ALMACENAJE</t>
  </si>
  <si>
    <t>2.2.5 - ALQUILERES Y RENTAS</t>
  </si>
  <si>
    <t>2.2.6 - SEGUROS</t>
  </si>
  <si>
    <t>2.2.7 - SERVICIOS DE CONSERVACIÓN, REPARACIONES MENORES E INSTALACIONES TEMPORALES</t>
  </si>
  <si>
    <t>2.2.8 - OTROS SERVICIOS NO INCLUIDOS EN CONCEPTOS ANTERIORES</t>
  </si>
  <si>
    <t>2.2.9 - OTRAS CONTRATACIONES DE SERVICIOS</t>
  </si>
  <si>
    <t>2.3 - MATERIALES Y SUMINISTROS</t>
  </si>
  <si>
    <t>2.3.1 - ALIMENTOS Y PRODUCTOS AGROFORESTALES</t>
  </si>
  <si>
    <t>2.3.2 - TEXTILES Y VESTUARIOS</t>
  </si>
  <si>
    <t>2.3.3 - PRODUCTOS DE PAPEL, CARTÓN E IMPRESOS</t>
  </si>
  <si>
    <t>2.3.4 - PRODUCTOS FARMACÉUTICOS</t>
  </si>
  <si>
    <t>2.3.5 - PRODUCTOS DE CUERO, CAUCHO Y PLÁSTICO</t>
  </si>
  <si>
    <t>2.3.6 - PRODUCTOS DE MINERALES, METÁLICOS Y NO METÁLICOS</t>
  </si>
  <si>
    <t>2.3.7 - COMBUSTIBLES, LUBRICANTES, PRODUCTOS QUÍMICOS Y CONEXOS</t>
  </si>
  <si>
    <t>2.3.8 - GASTOS QUE SE ASIGNARÁN DURANTE EL EJERCICIO (ART. 32 Y 33 LEY 423-06)</t>
  </si>
  <si>
    <t>2.3.9 - PRODUCTOS Y ÚTILES VARIOS</t>
  </si>
  <si>
    <t>2.4 - TRANSFERENCIAS CORRIENTES</t>
  </si>
  <si>
    <t>2.4.1 - TRANSFERENCIAS CORRIENTES AL SECTOR PRIVADO</t>
  </si>
  <si>
    <t>2.4.2 - TRANSFERENCIAS CORRIENTES AL  GOBIERNO GENERAL NACIONAL</t>
  </si>
  <si>
    <t>2.4.3 - TRANSFERENCIAS CORRIENTES A GOBIERNOS GENERALES LOCALES</t>
  </si>
  <si>
    <t>2.4.4 - TRANSFERENCIAS CORRIENTES A EMPRESAS PÚBLICAS NO FINANCIERAS</t>
  </si>
  <si>
    <t>2.4.5 - TRANSFERENCIAS CORRIENTES A INSTITUCIONES PÚBLICAS FINANCIERAS</t>
  </si>
  <si>
    <t>2.4.7 - TRANSFERENCIAS CORRIENTES AL SECTOR EXTERNO</t>
  </si>
  <si>
    <t>2.4.9 - TRANSFERENCIAS CORRIENTES A OTRAS INSTITUCIONES PÚBLICAS</t>
  </si>
  <si>
    <t>2.5 - TRANSFERENCIAS DE CAPITAL</t>
  </si>
  <si>
    <t>2.5.1 - TRANSFERENCIAS DE CAPITAL AL SECTOR PRIVADO</t>
  </si>
  <si>
    <t>2.5.2 - TRANSFERENCIAS DE CAPITAL AL GOBIERNO GENERAL  NACIONAL</t>
  </si>
  <si>
    <t>2.5.3 - TRANSFERENCIAS DE CAPITAL A GOBIERNOS GENERALES LOCALES</t>
  </si>
  <si>
    <t>2.5.4 - TRANSFERENCIAS DE CAPITAL  A EMPRESAS PÚBLICAS NO FINANCIERAS</t>
  </si>
  <si>
    <t>2.5.5 - TRANSFERENCIAS DE CAPITAL A INSTITUCIONES PÚBLICAS FINANCIERAS</t>
  </si>
  <si>
    <t>2.5.6 - TRANSFERENCIAS DE CAPITAL AL SECTOR EXTERNO</t>
  </si>
  <si>
    <t>2.5.9 - TRANSFERENCIAS DE CAPITAL A OTRAS INSTITUCIONES PÚBLICAS</t>
  </si>
  <si>
    <t>2.6 - BIENES MUEBLES, INMUEBLES E INTANGIBLES</t>
  </si>
  <si>
    <t>2.6.1 - MOBILIARIO Y EQUIPO</t>
  </si>
  <si>
    <t>2.6.2 - MOBILIARIO Y EQUIPO AUDIOVISUAL, RECREATIVO Y
EDUCACIONAL</t>
  </si>
  <si>
    <t>2.6.3 - EQUIPO E INSTRUMENTAL, CIENTÍFICO Y LABORATORIO</t>
  </si>
  <si>
    <t>2.6.4 - VEHÍCULOS Y EQUIPO DE TRANSPORTE, TRACCIÓN Y ELEVACIÓN</t>
  </si>
  <si>
    <t>2.6.5 - MAQUINARIA, OTROS EQUIPOS Y HERRAMIENTAS</t>
  </si>
  <si>
    <t>2.6.6 - EQUIPOS DE DEFENSA Y SEGURIDAD</t>
  </si>
  <si>
    <t>2.6.7 - ACTIVOS BIÓLOGICOS CULTIVABLES</t>
  </si>
  <si>
    <t>2.6.8 - BIENES INTANGIBLES</t>
  </si>
  <si>
    <t>2.6.9 - EDIFICIOS, ESTRUCTURAS, TIERRAS, TERRENOS Y OBJETOS DE VALOR</t>
  </si>
  <si>
    <t>2.7 - OBRAS</t>
  </si>
  <si>
    <t>2.7.1 - OBRAS EN EDIFICACIONES</t>
  </si>
  <si>
    <t>2.7.2 - INFRAESTRUCTURA</t>
  </si>
  <si>
    <t>2.7.3 - CONSTRUCCIONES EN BIENES CONCESIONADOS</t>
  </si>
  <si>
    <t>2.7.4 - GASTOS QUE SE ASIGNARÁN DURANTE EL EJERCICIO PARA INVERSIÓN (ART. 32 Y 33 LEY 423-06)</t>
  </si>
  <si>
    <t>2.8 - ADQUISICION DE ACTIVOS FINANCIEROS CON FINES DE POLÍTICA</t>
  </si>
  <si>
    <t>2.8.1 - CONCESIÓN DE PRESTAMOS</t>
  </si>
  <si>
    <t>2.8.2 - ADQUISICIÓN DE TÍTULOS VALORES REPRESENTATIVOS DE DEUDA</t>
  </si>
  <si>
    <t>2.9 - GASTOS FINANCIEROS</t>
  </si>
  <si>
    <t>2.9.1 - INTERESES DE LA DEUDA PÚBLICA INTERNA</t>
  </si>
  <si>
    <t>2.9.2 - INTERESES DE LA DEUDA PUBLICA EXTERNA</t>
  </si>
  <si>
    <t>2.9.4 - COMISIONES Y OTROS GASTOS BANCARIOS DE LA DEUDA PÚBLICA</t>
  </si>
  <si>
    <t>TOTAL GASTOS Y APLICACIONES FINANCIERAS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</si>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</sst>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 * #,##0.00\ ;\ * \(#,##0.00\);\ * \-#\ ;\ @\ "/>
  </numFmts>
  <fonts count="14" x14ac:knownFonts="1">
    <font>
      <sz val="11"/>
      <color rgb="FF000000"/>
      <name val="Calibri"/>
      <family val="2"/>
    </font>
    <font>
      <sz val="11"/>
      <color rgb="FF000000"/>
      <name val="Calibri"/>
      <family val="2"/>
    </font>
    <font>
      <b/>
      <sz val="13"/>
      <color rgb="FF000000"/>
      <name val="Times New Roman"/>
      <family val="1"/>
    </font>
    <font>
      <sz val="13"/>
      <color rgb="FF000000"/>
      <name val="Times New Roman"/>
      <family val="1"/>
    </font>
    <font>
      <b/>
      <sz val="11"/>
      <color rgb="FF000000"/>
      <name val="Times New Roman"/>
      <family val="1"/>
    </font>
    <font>
      <sz val="10"/>
      <color rgb="FF000000"/>
      <name val="Calibri"/>
      <family val="2"/>
    </font>
    <font>
      <b/>
      <sz val="10"/>
      <color rgb="FF000000"/>
      <name val="Times New Roman"/>
      <family val="1"/>
    </font>
    <font>
      <b/>
      <sz val="11"/>
      <color rgb="FF000000"/>
      <name val="Calibri"/>
      <family val="2"/>
    </font>
    <font>
      <sz val="10"/>
      <color rgb="FF000000"/>
      <name val="Times New Roman"/>
      <family val="1"/>
    </font>
    <font>
      <sz val="10"/>
      <name val="Times New Roman"/>
      <family val="1"/>
    </font>
    <font>
      <sz val="10"/>
      <name val="Calibri"/>
      <family val="2"/>
    </font>
    <font>
      <b/>
      <sz val="10"/>
      <color rgb="FF000000"/>
      <name val="Calibri"/>
      <family val="2"/>
    </font>
    <font>
      <sz val="11"/>
      <color rgb="FF000000"/>
      <name val="Times New Roman"/>
      <family val="1"/>
    </font>
    <font>
      <sz val="9"/>
      <color rgb="FF000000"/>
      <name val="Tahoma"/>
      <family val="2"/>
    </font>
  </fonts>
  <fills count="5">
    <fill>
      <patternFill patternType="none"/>
    </fill>
    <fill>
      <patternFill patternType="gray125"/>
    </fill>
    <fill>
      <patternFill patternType="solid">
        <fgColor rgb="FF9DC3E6"/>
        <bgColor rgb="FFC0C0C0"/>
      </patternFill>
    </fill>
    <fill>
      <patternFill patternType="solid">
        <fgColor rgb="FF92D050"/>
        <bgColor rgb="FFC0C0C0"/>
      </patternFill>
    </fill>
    <fill>
      <patternFill patternType="solid">
        <fgColor rgb="FF548235"/>
        <bgColor rgb="FF339966"/>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style="double">
        <color auto="1"/>
      </bottom>
      <diagonal/>
    </border>
  </borders>
  <cellStyleXfs count="2">
    <xf numFmtId="0" fontId="0" fillId="0" borderId="0"/>
    <xf numFmtId="164" fontId="1" fillId="0" borderId="0" applyBorder="0" applyProtection="0"/>
  </cellStyleXfs>
  <cellXfs count="47">
    <xf numFmtId="0" fontId="0" fillId="0" borderId="0" xfId="0"/>
    <xf numFmtId="0" fontId="3" fillId="0" borderId="0" xfId="0" applyFont="1"/>
    <xf numFmtId="164" fontId="3" fillId="0" borderId="0" xfId="1" applyFont="1" applyBorder="1" applyProtection="1"/>
    <xf numFmtId="0" fontId="4" fillId="2" borderId="0" xfId="0" applyFont="1" applyFill="1" applyAlignment="1">
      <alignment vertical="center" wrapText="1"/>
    </xf>
    <xf numFmtId="12" fontId="4" fillId="2" borderId="0" xfId="0" applyNumberFormat="1" applyFont="1" applyFill="1" applyAlignment="1">
      <alignment horizontal="center" vertical="center" wrapText="1"/>
    </xf>
    <xf numFmtId="0" fontId="5" fillId="0" borderId="0" xfId="0" applyFont="1"/>
    <xf numFmtId="164" fontId="5" fillId="0" borderId="0" xfId="1" applyFont="1" applyBorder="1" applyProtection="1"/>
    <xf numFmtId="0" fontId="6" fillId="0" borderId="1" xfId="0" applyFont="1" applyBorder="1" applyAlignment="1">
      <alignment horizontal="left" vertical="center" wrapText="1"/>
    </xf>
    <xf numFmtId="4" fontId="6" fillId="0" borderId="1" xfId="1" applyNumberFormat="1" applyFont="1" applyBorder="1" applyAlignment="1" applyProtection="1">
      <alignment horizontal="left" vertical="center" wrapText="1"/>
    </xf>
    <xf numFmtId="0" fontId="6" fillId="2" borderId="1" xfId="0" applyFont="1" applyFill="1" applyBorder="1" applyAlignment="1">
      <alignment horizontal="left" vertical="center" wrapText="1"/>
    </xf>
    <xf numFmtId="4" fontId="6" fillId="2" borderId="1" xfId="1" applyNumberFormat="1" applyFont="1" applyFill="1" applyBorder="1" applyAlignment="1" applyProtection="1">
      <alignment vertical="center" wrapText="1"/>
    </xf>
    <xf numFmtId="10" fontId="5" fillId="0" borderId="0" xfId="0" applyNumberFormat="1" applyFont="1"/>
    <xf numFmtId="164" fontId="1" fillId="0" borderId="0" xfId="1"/>
    <xf numFmtId="43" fontId="5" fillId="0" borderId="0" xfId="0" applyNumberFormat="1" applyFont="1"/>
    <xf numFmtId="0" fontId="8" fillId="0" borderId="1" xfId="0" applyFont="1" applyBorder="1" applyAlignment="1">
      <alignment horizontal="left" vertical="center" wrapText="1" indent="3"/>
    </xf>
    <xf numFmtId="4" fontId="8" fillId="0" borderId="1" xfId="0" applyNumberFormat="1" applyFont="1" applyBorder="1" applyAlignment="1">
      <alignment vertical="center" wrapText="1"/>
    </xf>
    <xf numFmtId="4" fontId="8" fillId="3" borderId="1" xfId="0" applyNumberFormat="1" applyFont="1" applyFill="1" applyBorder="1" applyAlignment="1">
      <alignment vertical="center" wrapText="1"/>
    </xf>
    <xf numFmtId="4" fontId="5" fillId="0" borderId="0" xfId="0" applyNumberFormat="1" applyFont="1"/>
    <xf numFmtId="0" fontId="9" fillId="0" borderId="1" xfId="0" applyFont="1" applyBorder="1" applyAlignment="1">
      <alignment horizontal="left" vertical="center" wrapText="1" indent="3"/>
    </xf>
    <xf numFmtId="4" fontId="9" fillId="0" borderId="1" xfId="0" applyNumberFormat="1" applyFont="1" applyBorder="1"/>
    <xf numFmtId="4" fontId="9" fillId="3" borderId="1" xfId="0" applyNumberFormat="1" applyFont="1" applyFill="1" applyBorder="1"/>
    <xf numFmtId="0" fontId="10" fillId="0" borderId="0" xfId="0" applyFont="1"/>
    <xf numFmtId="164" fontId="10" fillId="0" borderId="0" xfId="1" applyFont="1" applyBorder="1" applyProtection="1"/>
    <xf numFmtId="4" fontId="8" fillId="0" borderId="1" xfId="0" applyNumberFormat="1" applyFont="1" applyBorder="1"/>
    <xf numFmtId="4" fontId="8" fillId="3" borderId="1" xfId="0" applyNumberFormat="1" applyFont="1" applyFill="1" applyBorder="1"/>
    <xf numFmtId="4" fontId="6" fillId="2" borderId="1" xfId="0" applyNumberFormat="1" applyFont="1" applyFill="1" applyBorder="1" applyAlignment="1">
      <alignment vertical="center" wrapText="1"/>
    </xf>
    <xf numFmtId="164" fontId="0" fillId="0" borderId="0" xfId="1" applyFont="1" applyBorder="1" applyProtection="1"/>
    <xf numFmtId="4" fontId="9" fillId="0" borderId="1" xfId="0" applyNumberFormat="1" applyFont="1" applyBorder="1" applyAlignment="1">
      <alignment vertical="center" wrapText="1"/>
    </xf>
    <xf numFmtId="4" fontId="6" fillId="2" borderId="1" xfId="0" applyNumberFormat="1" applyFont="1" applyFill="1" applyBorder="1"/>
    <xf numFmtId="4" fontId="10" fillId="0" borderId="0" xfId="0" applyNumberFormat="1" applyFont="1"/>
    <xf numFmtId="0" fontId="5" fillId="0" borderId="1" xfId="0" applyFont="1" applyBorder="1"/>
    <xf numFmtId="0" fontId="11" fillId="0" borderId="0" xfId="0" applyFont="1"/>
    <xf numFmtId="164" fontId="11" fillId="0" borderId="0" xfId="1" applyFont="1" applyBorder="1" applyProtection="1"/>
    <xf numFmtId="4" fontId="8" fillId="2" borderId="1" xfId="0" applyNumberFormat="1" applyFont="1" applyFill="1" applyBorder="1"/>
    <xf numFmtId="0" fontId="4" fillId="4" borderId="2" xfId="0" applyFont="1" applyFill="1" applyBorder="1"/>
    <xf numFmtId="4" fontId="4" fillId="4" borderId="2" xfId="0" applyNumberFormat="1" applyFont="1" applyFill="1" applyBorder="1"/>
    <xf numFmtId="4" fontId="0" fillId="0" borderId="0" xfId="0" applyNumberFormat="1"/>
    <xf numFmtId="0" fontId="12" fillId="0" borderId="0" xfId="0" applyFont="1"/>
    <xf numFmtId="4" fontId="12" fillId="0" borderId="0" xfId="0" applyNumberFormat="1" applyFont="1"/>
    <xf numFmtId="0" fontId="8" fillId="0" borderId="0" xfId="0" applyFont="1"/>
    <xf numFmtId="4" fontId="8" fillId="0" borderId="0" xfId="0" applyNumberFormat="1" applyFont="1"/>
    <xf numFmtId="0" fontId="8" fillId="0" borderId="0" xfId="0" applyFont="1" applyAlignment="1">
      <alignment horizontal="left"/>
    </xf>
    <xf numFmtId="0" fontId="4" fillId="0" borderId="0" xfId="0" applyFont="1" applyAlignment="1">
      <alignment horizontal="left"/>
    </xf>
    <xf numFmtId="4" fontId="4" fillId="0" borderId="0" xfId="0" applyNumberFormat="1" applyFont="1"/>
    <xf numFmtId="0" fontId="6" fillId="0" borderId="0" xfId="0" applyFont="1" applyAlignment="1">
      <alignment horizontal="center"/>
    </xf>
    <xf numFmtId="0" fontId="2" fillId="0" borderId="0" xfId="0" applyFont="1" applyAlignment="1">
      <alignment horizontal="center" vertical="center" wrapText="1"/>
    </xf>
    <xf numFmtId="0" fontId="7" fillId="0" borderId="1" xfId="1" applyNumberFormat="1" applyFont="1" applyBorder="1" applyAlignment="1" applyProtection="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3627439</xdr:colOff>
      <xdr:row>2</xdr:row>
      <xdr:rowOff>47625</xdr:rowOff>
    </xdr:from>
    <xdr:to>
      <xdr:col>0</xdr:col>
      <xdr:colOff>4227271</xdr:colOff>
      <xdr:row>4</xdr:row>
      <xdr:rowOff>161902</xdr:rowOff>
    </xdr:to>
    <xdr:pic>
      <xdr:nvPicPr>
        <xdr:cNvPr id="2" name="0 Imagen">
          <a:extLst>
            <a:ext uri="{FF2B5EF4-FFF2-40B4-BE49-F238E27FC236}">
              <a16:creationId xmlns:a16="http://schemas.microsoft.com/office/drawing/2014/main" id="{C613C29F-6E4D-4046-BF27-5288B8C524C9}"/>
            </a:ext>
          </a:extLst>
        </xdr:cNvPr>
        <xdr:cNvPicPr/>
      </xdr:nvPicPr>
      <xdr:blipFill>
        <a:blip xmlns:r="http://schemas.openxmlformats.org/officeDocument/2006/relationships" r:embed="rId1"/>
        <a:stretch/>
      </xdr:blipFill>
      <xdr:spPr>
        <a:xfrm>
          <a:off x="3627439" y="428625"/>
          <a:ext cx="599832" cy="495277"/>
        </a:xfrm>
        <a:prstGeom prst="rect">
          <a:avLst/>
        </a:prstGeom>
        <a:ln w="0">
          <a:noFill/>
        </a:ln>
      </xdr:spPr>
    </xdr:pic>
    <xdr:clientData/>
  </xdr:twoCellAnchor>
  <xdr:twoCellAnchor>
    <xdr:from>
      <xdr:col>0</xdr:col>
      <xdr:colOff>15875</xdr:colOff>
      <xdr:row>3</xdr:row>
      <xdr:rowOff>41569</xdr:rowOff>
    </xdr:from>
    <xdr:to>
      <xdr:col>0</xdr:col>
      <xdr:colOff>563563</xdr:colOff>
      <xdr:row>5</xdr:row>
      <xdr:rowOff>127001</xdr:rowOff>
    </xdr:to>
    <xdr:pic>
      <xdr:nvPicPr>
        <xdr:cNvPr id="3" name="2 Imagen">
          <a:extLst>
            <a:ext uri="{FF2B5EF4-FFF2-40B4-BE49-F238E27FC236}">
              <a16:creationId xmlns:a16="http://schemas.microsoft.com/office/drawing/2014/main" id="{06BD6642-A80C-4A49-9021-5206B696ACAA}"/>
            </a:ext>
          </a:extLst>
        </xdr:cNvPr>
        <xdr:cNvPicPr/>
      </xdr:nvPicPr>
      <xdr:blipFill rotWithShape="1">
        <a:blip xmlns:r="http://schemas.openxmlformats.org/officeDocument/2006/relationships" r:embed="rId2"/>
        <a:srcRect l="16207" r="10126"/>
        <a:stretch/>
      </xdr:blipFill>
      <xdr:spPr>
        <a:xfrm>
          <a:off x="15875" y="613069"/>
          <a:ext cx="547688" cy="466432"/>
        </a:xfrm>
        <a:prstGeom prst="rect">
          <a:avLst/>
        </a:prstGeom>
        <a:ln w="0">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ramirez/Documents/PRESUPUESTO%202022/RELACION%20DE%20CUENTAS%20PRESUPUESTARIA%20MERCADOM%202022%20-%20copia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07007"/>
      <sheetName val="Hoja1"/>
      <sheetName val="507007 (2)"/>
      <sheetName val="507007 (4)"/>
    </sheetNames>
    <sheetDataSet>
      <sheetData sheetId="0"/>
      <sheetData sheetId="1">
        <row r="3">
          <cell r="B3">
            <v>174463910</v>
          </cell>
          <cell r="G3">
            <v>60000000</v>
          </cell>
          <cell r="K3">
            <v>118722291.96000001</v>
          </cell>
          <cell r="L3">
            <v>115252947.29000001</v>
          </cell>
          <cell r="M3">
            <v>8865611.3300000001</v>
          </cell>
        </row>
        <row r="4">
          <cell r="B4">
            <v>174463910</v>
          </cell>
          <cell r="G4">
            <v>2100000</v>
          </cell>
          <cell r="H4">
            <v>1620000</v>
          </cell>
          <cell r="K4">
            <v>12000000</v>
          </cell>
          <cell r="L4">
            <v>11141000</v>
          </cell>
          <cell r="M4">
            <v>928416.66666666663</v>
          </cell>
        </row>
        <row r="5">
          <cell r="B5">
            <v>65789000</v>
          </cell>
          <cell r="G5">
            <v>3001200</v>
          </cell>
          <cell r="H5">
            <v>1801200</v>
          </cell>
          <cell r="K5">
            <v>9893524.3300000001</v>
          </cell>
        </row>
        <row r="6">
          <cell r="B6">
            <v>449320200</v>
          </cell>
          <cell r="G6">
            <v>8412000</v>
          </cell>
          <cell r="K6">
            <v>504038</v>
          </cell>
        </row>
        <row r="7">
          <cell r="B7">
            <v>74669000</v>
          </cell>
          <cell r="G7">
            <v>600000</v>
          </cell>
          <cell r="H7">
            <v>483000</v>
          </cell>
          <cell r="K7">
            <v>17808343.794</v>
          </cell>
          <cell r="M7">
            <v>17506922.693351001</v>
          </cell>
        </row>
        <row r="8">
          <cell r="B8">
            <v>241738050</v>
          </cell>
          <cell r="G8">
            <v>17400000</v>
          </cell>
        </row>
        <row r="9">
          <cell r="B9">
            <v>110200000</v>
          </cell>
          <cell r="G9">
            <v>810000</v>
          </cell>
          <cell r="K9">
            <v>4000000</v>
          </cell>
        </row>
        <row r="10">
          <cell r="B10">
            <v>0</v>
          </cell>
          <cell r="G10">
            <v>7200000</v>
          </cell>
          <cell r="K10">
            <v>180000</v>
          </cell>
        </row>
        <row r="11">
          <cell r="G11">
            <v>100000</v>
          </cell>
          <cell r="K11">
            <v>22507500</v>
          </cell>
        </row>
        <row r="19">
          <cell r="L19">
            <v>2858000</v>
          </cell>
        </row>
        <row r="20">
          <cell r="A20">
            <v>1148400</v>
          </cell>
          <cell r="C20">
            <v>382800</v>
          </cell>
          <cell r="E20">
            <v>800000</v>
          </cell>
          <cell r="G20">
            <v>10000000</v>
          </cell>
          <cell r="I20">
            <v>4350000</v>
          </cell>
          <cell r="L20">
            <v>300000</v>
          </cell>
        </row>
        <row r="21">
          <cell r="A21">
            <v>840000</v>
          </cell>
          <cell r="G21">
            <v>7200000</v>
          </cell>
          <cell r="L21">
            <v>2900000</v>
          </cell>
        </row>
        <row r="22">
          <cell r="A22">
            <v>5000000</v>
          </cell>
          <cell r="G22">
            <v>10800000</v>
          </cell>
          <cell r="L22">
            <v>480000</v>
          </cell>
        </row>
        <row r="23">
          <cell r="A23">
            <v>1200000</v>
          </cell>
          <cell r="G23">
            <v>435000</v>
          </cell>
          <cell r="J23">
            <v>720000</v>
          </cell>
          <cell r="L23">
            <v>800000</v>
          </cell>
        </row>
        <row r="24">
          <cell r="A24">
            <v>600000</v>
          </cell>
          <cell r="G24">
            <v>5000000</v>
          </cell>
          <cell r="J24">
            <v>651057</v>
          </cell>
          <cell r="L24">
            <v>3658000</v>
          </cell>
        </row>
        <row r="25">
          <cell r="A25">
            <v>56668.32</v>
          </cell>
          <cell r="E25">
            <v>3995820</v>
          </cell>
          <cell r="J25">
            <v>400000</v>
          </cell>
        </row>
        <row r="26">
          <cell r="A26">
            <v>139703.15</v>
          </cell>
          <cell r="F26">
            <v>520000</v>
          </cell>
          <cell r="G26">
            <v>50000</v>
          </cell>
        </row>
        <row r="27">
          <cell r="A27">
            <v>700000</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F18E2-D4CF-4F2B-833C-C82C45930C39}">
  <sheetPr>
    <pageSetUpPr fitToPage="1"/>
  </sheetPr>
  <dimension ref="A6:AML89"/>
  <sheetViews>
    <sheetView showGridLines="0" tabSelected="1" topLeftCell="A96" zoomScale="120" zoomScaleNormal="120" zoomScaleSheetLayoutView="120" workbookViewId="0">
      <selection activeCell="A78" sqref="A78:E84"/>
    </sheetView>
  </sheetViews>
  <sheetFormatPr defaultColWidth="9.140625" defaultRowHeight="15" x14ac:dyDescent="0.25"/>
  <cols>
    <col min="1" max="1" width="76.42578125" style="39" customWidth="1"/>
    <col min="2" max="2" width="11.5703125" style="39" customWidth="1"/>
    <col min="3" max="3" width="14.28515625" style="40" hidden="1" customWidth="1"/>
    <col min="4" max="4" width="16.28515625" style="40" bestFit="1" customWidth="1"/>
    <col min="5" max="5" width="15.7109375" style="40" customWidth="1"/>
    <col min="6" max="6" width="16.7109375" style="40" hidden="1" customWidth="1"/>
    <col min="7" max="7" width="13.42578125" style="5" hidden="1" customWidth="1"/>
    <col min="8" max="8" width="13.42578125" style="6" hidden="1" customWidth="1"/>
    <col min="9" max="9" width="12.85546875" style="5" hidden="1" customWidth="1"/>
    <col min="10" max="10" width="13.5703125" style="5" hidden="1" customWidth="1"/>
    <col min="11" max="12" width="0" style="5" hidden="1" customWidth="1"/>
    <col min="13" max="15" width="9.140625" style="5"/>
    <col min="16" max="16" width="12.28515625" style="5" bestFit="1" customWidth="1"/>
    <col min="17" max="1026" width="9.140625" style="5"/>
  </cols>
  <sheetData>
    <row r="6" spans="1:12" s="1" customFormat="1" ht="16.149999999999999" customHeight="1" x14ac:dyDescent="0.25">
      <c r="A6" s="45" t="s">
        <v>0</v>
      </c>
      <c r="B6" s="45"/>
      <c r="C6" s="45"/>
      <c r="D6" s="45"/>
      <c r="E6" s="45"/>
      <c r="F6" s="45"/>
      <c r="H6" s="2"/>
    </row>
    <row r="7" spans="1:12" s="1" customFormat="1" ht="16.149999999999999" customHeight="1" x14ac:dyDescent="0.25">
      <c r="A7" s="45" t="s">
        <v>1</v>
      </c>
      <c r="B7" s="45"/>
      <c r="C7" s="45"/>
      <c r="D7" s="45"/>
      <c r="E7" s="45"/>
      <c r="F7" s="45"/>
      <c r="H7" s="2"/>
    </row>
    <row r="8" spans="1:12" s="1" customFormat="1" ht="16.149999999999999" customHeight="1" x14ac:dyDescent="0.25">
      <c r="A8" s="45" t="s">
        <v>2</v>
      </c>
      <c r="B8" s="45"/>
      <c r="C8" s="45"/>
      <c r="D8" s="45"/>
      <c r="E8" s="45"/>
      <c r="F8" s="45"/>
      <c r="H8" s="2"/>
    </row>
    <row r="10" spans="1:12" ht="42.75" x14ac:dyDescent="0.25">
      <c r="A10" s="3" t="s">
        <v>3</v>
      </c>
      <c r="B10" s="3"/>
      <c r="C10" s="4">
        <v>2021</v>
      </c>
      <c r="D10" s="4" t="s">
        <v>4</v>
      </c>
      <c r="E10" s="4" t="s">
        <v>5</v>
      </c>
      <c r="F10" s="4">
        <v>2022</v>
      </c>
    </row>
    <row r="11" spans="1:12" x14ac:dyDescent="0.25">
      <c r="A11" s="7" t="s">
        <v>6</v>
      </c>
      <c r="B11" s="7"/>
      <c r="C11" s="8"/>
      <c r="D11" s="46">
        <v>2022</v>
      </c>
      <c r="E11" s="46"/>
      <c r="F11" s="8"/>
    </row>
    <row r="12" spans="1:12" x14ac:dyDescent="0.25">
      <c r="A12" s="9" t="s">
        <v>7</v>
      </c>
      <c r="B12" s="9"/>
      <c r="C12" s="10">
        <f>SUM(C13:C17)</f>
        <v>149051230</v>
      </c>
      <c r="D12" s="10">
        <f>SUM(D13:D17)</f>
        <v>151583869.98335099</v>
      </c>
      <c r="E12" s="10">
        <f>SUM(E13:E17)</f>
        <v>9794027.9966666661</v>
      </c>
      <c r="F12" s="10">
        <f>SUM(F13:F17)</f>
        <v>166728198.08400002</v>
      </c>
      <c r="G12" s="11">
        <f>1-(C12/F12)</f>
        <v>0.10602266615449241</v>
      </c>
      <c r="I12" s="12">
        <f>8255000</f>
        <v>8255000</v>
      </c>
      <c r="J12" s="13">
        <f>I12*12</f>
        <v>99060000</v>
      </c>
    </row>
    <row r="13" spans="1:12" x14ac:dyDescent="0.25">
      <c r="A13" s="14" t="s">
        <v>8</v>
      </c>
      <c r="B13" s="14"/>
      <c r="C13" s="15">
        <v>99388792</v>
      </c>
      <c r="D13" s="15">
        <f>[1]Hoja1!L3</f>
        <v>115252947.29000001</v>
      </c>
      <c r="E13" s="15"/>
      <c r="F13" s="16">
        <f>[1]Hoja1!K3+[1]Hoja1!K4</f>
        <v>130722291.96000001</v>
      </c>
      <c r="G13" s="17">
        <f>D13-C13</f>
        <v>15864155.290000007</v>
      </c>
      <c r="H13" s="6">
        <f>8000000*(12)</f>
        <v>96000000</v>
      </c>
    </row>
    <row r="14" spans="1:12" s="21" customFormat="1" ht="12.75" x14ac:dyDescent="0.2">
      <c r="A14" s="18" t="s">
        <v>9</v>
      </c>
      <c r="B14" s="18"/>
      <c r="C14" s="19">
        <v>24818422</v>
      </c>
      <c r="D14" s="19">
        <f>[1]Hoja1!G10+[1]Hoja1!L4</f>
        <v>18341000</v>
      </c>
      <c r="E14" s="19">
        <f>[1]Hoja1!M4</f>
        <v>928416.66666666663</v>
      </c>
      <c r="F14" s="20">
        <f>[1]Hoja1!K5+[1]Hoja1!K6</f>
        <v>10397562.33</v>
      </c>
      <c r="H14" s="22">
        <f>585000*12</f>
        <v>7020000</v>
      </c>
    </row>
    <row r="15" spans="1:12" x14ac:dyDescent="0.25">
      <c r="A15" s="14" t="s">
        <v>10</v>
      </c>
      <c r="B15" s="14"/>
      <c r="C15" s="23">
        <v>1000000</v>
      </c>
      <c r="D15" s="23">
        <f>[1]Hoja1!H7</f>
        <v>483000</v>
      </c>
      <c r="E15" s="23"/>
      <c r="F15" s="24">
        <f>[1]Hoja1!G7</f>
        <v>600000</v>
      </c>
      <c r="K15" s="5">
        <v>32500</v>
      </c>
      <c r="L15" s="5">
        <v>8000</v>
      </c>
    </row>
    <row r="16" spans="1:12" x14ac:dyDescent="0.25">
      <c r="A16" s="14" t="s">
        <v>11</v>
      </c>
      <c r="B16" s="14"/>
      <c r="C16" s="23">
        <v>10000000</v>
      </c>
      <c r="D16" s="23">
        <v>0</v>
      </c>
      <c r="E16" s="23">
        <f>[1]Hoja1!M3</f>
        <v>8865611.3300000001</v>
      </c>
      <c r="F16" s="24">
        <f>[1]Hoja1!G10</f>
        <v>7200000</v>
      </c>
    </row>
    <row r="17" spans="1:16" x14ac:dyDescent="0.25">
      <c r="A17" s="14" t="s">
        <v>12</v>
      </c>
      <c r="B17" s="14"/>
      <c r="C17" s="15">
        <v>13844016</v>
      </c>
      <c r="D17" s="15">
        <f>[1]Hoja1!M7</f>
        <v>17506922.693351001</v>
      </c>
      <c r="E17" s="15"/>
      <c r="F17" s="16">
        <f>[1]Hoja1!K7</f>
        <v>17808343.794</v>
      </c>
    </row>
    <row r="18" spans="1:16" ht="30.95" customHeight="1" x14ac:dyDescent="0.25">
      <c r="A18" s="9" t="s">
        <v>13</v>
      </c>
      <c r="B18" s="9"/>
      <c r="C18" s="25">
        <f>SUM(C19:C27)</f>
        <v>11713067</v>
      </c>
      <c r="D18" s="25">
        <f>SUM(D19:D27)</f>
        <v>24699200</v>
      </c>
      <c r="E18" s="25">
        <f>SUM(E19:E27)</f>
        <v>16675972.00333333</v>
      </c>
      <c r="F18" s="25">
        <f>SUM(F19:F27)</f>
        <v>124642520</v>
      </c>
    </row>
    <row r="19" spans="1:16" x14ac:dyDescent="0.25">
      <c r="A19" s="14" t="s">
        <v>14</v>
      </c>
      <c r="B19" s="14"/>
      <c r="C19" s="15">
        <v>850000</v>
      </c>
      <c r="D19" s="15">
        <f>[1]Hoja1!H4+[1]Hoja1!H5</f>
        <v>3421200</v>
      </c>
      <c r="E19" s="15">
        <v>7372152.0033333302</v>
      </c>
      <c r="F19" s="24">
        <f>[1]Hoja1!G3+[1]Hoja1!G4+[1]Hoja1!G5</f>
        <v>65101200</v>
      </c>
      <c r="P19" s="12"/>
    </row>
    <row r="20" spans="1:16" x14ac:dyDescent="0.25">
      <c r="A20" s="14" t="s">
        <v>15</v>
      </c>
      <c r="B20" s="14"/>
      <c r="C20" s="15">
        <v>300000</v>
      </c>
      <c r="D20" s="15">
        <f>[1]Hoja1!L19</f>
        <v>2858000</v>
      </c>
      <c r="E20" s="15">
        <f>D20</f>
        <v>2858000</v>
      </c>
      <c r="F20" s="24">
        <f>[1]Hoja1!L20+[1]Hoja1!L21+[1]Hoja1!L24</f>
        <v>6858000</v>
      </c>
      <c r="P20" s="26"/>
    </row>
    <row r="21" spans="1:16" s="21" customFormat="1" ht="12.75" x14ac:dyDescent="0.2">
      <c r="A21" s="18" t="s">
        <v>16</v>
      </c>
      <c r="B21" s="18"/>
      <c r="C21" s="27">
        <v>100000</v>
      </c>
      <c r="D21" s="27">
        <f>[1]Hoja1!G11</f>
        <v>100000</v>
      </c>
      <c r="E21" s="27">
        <v>200000</v>
      </c>
      <c r="F21" s="20">
        <v>100000</v>
      </c>
      <c r="H21" s="22"/>
    </row>
    <row r="22" spans="1:16" ht="18" customHeight="1" x14ac:dyDescent="0.25">
      <c r="A22" s="14" t="s">
        <v>17</v>
      </c>
      <c r="B22" s="14"/>
      <c r="C22" s="15"/>
      <c r="D22" s="15"/>
      <c r="E22" s="15"/>
      <c r="F22" s="23">
        <v>0</v>
      </c>
    </row>
    <row r="23" spans="1:16" x14ac:dyDescent="0.25">
      <c r="A23" s="14" t="s">
        <v>18</v>
      </c>
      <c r="B23" s="14"/>
      <c r="C23" s="15">
        <v>30000</v>
      </c>
      <c r="D23" s="15"/>
      <c r="E23" s="15"/>
      <c r="F23" s="24">
        <f>[1]Hoja1!A21</f>
        <v>840000</v>
      </c>
    </row>
    <row r="24" spans="1:16" x14ac:dyDescent="0.25">
      <c r="A24" s="14" t="s">
        <v>19</v>
      </c>
      <c r="B24" s="14"/>
      <c r="C24" s="15">
        <v>24000</v>
      </c>
      <c r="D24" s="15">
        <f>C24</f>
        <v>24000</v>
      </c>
      <c r="E24" s="15">
        <v>200000</v>
      </c>
      <c r="F24" s="24">
        <f>[1]Hoja1!G9</f>
        <v>810000</v>
      </c>
    </row>
    <row r="25" spans="1:16" ht="25.5" x14ac:dyDescent="0.25">
      <c r="A25" s="14" t="s">
        <v>20</v>
      </c>
      <c r="B25" s="14"/>
      <c r="C25" s="15">
        <v>2409067</v>
      </c>
      <c r="D25" s="15"/>
      <c r="E25" s="15">
        <f>[1]Hoja1!E25+[1]Hoja1!G26+(2000000)</f>
        <v>6045820</v>
      </c>
      <c r="F25" s="16">
        <f>[1]Hoja1!E25+[1]Hoja1!A27+[1]Hoja1!F26</f>
        <v>5215820</v>
      </c>
    </row>
    <row r="26" spans="1:16" x14ac:dyDescent="0.25">
      <c r="A26" s="14" t="s">
        <v>21</v>
      </c>
      <c r="B26" s="14"/>
      <c r="C26" s="15">
        <v>8000000</v>
      </c>
      <c r="D26" s="15">
        <f>[1]Hoja1!G8</f>
        <v>17400000</v>
      </c>
      <c r="E26" s="15"/>
      <c r="F26" s="16">
        <f>[1]Hoja1!G8+[1]Hoja1!I20+[1]Hoja1!K11+[1]Hoja1!K10</f>
        <v>44437500</v>
      </c>
    </row>
    <row r="27" spans="1:16" x14ac:dyDescent="0.25">
      <c r="A27" s="14" t="s">
        <v>22</v>
      </c>
      <c r="B27" s="14"/>
      <c r="C27" s="15"/>
      <c r="D27" s="15">
        <f>([1]Hoja1!L22+[1]Hoja1!L23)*0.7</f>
        <v>896000</v>
      </c>
      <c r="E27" s="15"/>
      <c r="F27" s="24">
        <f>[1]Hoja1!L22+[1]Hoja1!L23</f>
        <v>1280000</v>
      </c>
      <c r="G27" s="17"/>
    </row>
    <row r="28" spans="1:16" ht="27.75" customHeight="1" x14ac:dyDescent="0.25">
      <c r="A28" s="9" t="s">
        <v>23</v>
      </c>
      <c r="B28" s="9"/>
      <c r="C28" s="28">
        <f>SUM(C29:C37)</f>
        <v>6301807</v>
      </c>
      <c r="D28" s="28">
        <f>SUM(D29:D37)</f>
        <v>5380938.546649009</v>
      </c>
      <c r="E28" s="28">
        <f>SUM(E29:E37)</f>
        <v>3800000</v>
      </c>
      <c r="F28" s="28">
        <f>SUM(F29:F37)</f>
        <v>13783057</v>
      </c>
    </row>
    <row r="29" spans="1:16" x14ac:dyDescent="0.25">
      <c r="A29" s="14" t="s">
        <v>24</v>
      </c>
      <c r="B29" s="14"/>
      <c r="C29" s="15">
        <v>300000</v>
      </c>
      <c r="D29" s="15"/>
      <c r="E29" s="15"/>
      <c r="F29" s="23"/>
    </row>
    <row r="30" spans="1:16" x14ac:dyDescent="0.25">
      <c r="A30" s="14" t="s">
        <v>25</v>
      </c>
      <c r="B30" s="14"/>
      <c r="C30" s="15">
        <v>1000000</v>
      </c>
      <c r="D30" s="15">
        <v>9881.5466490089802</v>
      </c>
      <c r="E30" s="15">
        <v>900000</v>
      </c>
      <c r="F30" s="24">
        <f>[1]Hoja1!K9</f>
        <v>4000000</v>
      </c>
    </row>
    <row r="31" spans="1:16" x14ac:dyDescent="0.25">
      <c r="A31" s="14" t="s">
        <v>26</v>
      </c>
      <c r="B31" s="14"/>
      <c r="C31" s="15"/>
      <c r="D31" s="15"/>
      <c r="E31" s="15">
        <v>2900000</v>
      </c>
      <c r="F31" s="23">
        <v>0</v>
      </c>
    </row>
    <row r="32" spans="1:16" x14ac:dyDescent="0.25">
      <c r="A32" s="14" t="s">
        <v>27</v>
      </c>
      <c r="B32" s="14"/>
      <c r="C32" s="15"/>
      <c r="D32" s="15"/>
      <c r="E32" s="15"/>
      <c r="F32" s="23">
        <v>0</v>
      </c>
    </row>
    <row r="33" spans="1:8" x14ac:dyDescent="0.25">
      <c r="A33" s="14" t="s">
        <v>28</v>
      </c>
      <c r="B33" s="14"/>
      <c r="C33" s="15"/>
      <c r="D33" s="15"/>
      <c r="E33" s="15"/>
      <c r="F33" s="23">
        <v>0</v>
      </c>
    </row>
    <row r="34" spans="1:8" x14ac:dyDescent="0.25">
      <c r="A34" s="14" t="s">
        <v>29</v>
      </c>
      <c r="B34" s="14"/>
      <c r="C34" s="15"/>
      <c r="D34" s="15"/>
      <c r="E34" s="15"/>
      <c r="F34" s="23">
        <v>0</v>
      </c>
    </row>
    <row r="35" spans="1:8" x14ac:dyDescent="0.25">
      <c r="A35" s="14" t="s">
        <v>30</v>
      </c>
      <c r="B35" s="14"/>
      <c r="C35" s="15">
        <v>3501807</v>
      </c>
      <c r="D35" s="15">
        <v>4000000</v>
      </c>
      <c r="E35" s="15"/>
      <c r="F35" s="24">
        <f>[1]Hoja1!G6</f>
        <v>8412000</v>
      </c>
    </row>
    <row r="36" spans="1:8" ht="25.5" x14ac:dyDescent="0.25">
      <c r="A36" s="14" t="s">
        <v>31</v>
      </c>
      <c r="B36" s="14"/>
      <c r="C36" s="15"/>
      <c r="D36" s="15"/>
      <c r="E36" s="15"/>
      <c r="F36" s="23">
        <v>0</v>
      </c>
    </row>
    <row r="37" spans="1:8" x14ac:dyDescent="0.25">
      <c r="A37" s="14" t="s">
        <v>32</v>
      </c>
      <c r="B37" s="14"/>
      <c r="C37" s="15">
        <v>1500000</v>
      </c>
      <c r="D37" s="15">
        <f>[1]Hoja1!J24+[1]Hoja1!J23</f>
        <v>1371057</v>
      </c>
      <c r="E37" s="15"/>
      <c r="F37" s="16">
        <f>[1]Hoja1!J24+[1]Hoja1!J23</f>
        <v>1371057</v>
      </c>
    </row>
    <row r="38" spans="1:8" hidden="1" x14ac:dyDescent="0.25">
      <c r="A38" s="9" t="s">
        <v>33</v>
      </c>
      <c r="B38" s="9"/>
      <c r="C38" s="28">
        <f>SUM(C39:C45)</f>
        <v>100000</v>
      </c>
      <c r="D38" s="28">
        <f>SUM(D39:D45)</f>
        <v>0</v>
      </c>
      <c r="E38" s="28"/>
      <c r="F38" s="28">
        <f>SUM(F39:F45)</f>
        <v>800000</v>
      </c>
      <c r="G38" s="17"/>
    </row>
    <row r="39" spans="1:8" s="21" customFormat="1" ht="12.75" hidden="1" x14ac:dyDescent="0.2">
      <c r="A39" s="18" t="s">
        <v>34</v>
      </c>
      <c r="B39" s="18"/>
      <c r="C39" s="27">
        <v>100000</v>
      </c>
      <c r="D39" s="27"/>
      <c r="E39" s="27"/>
      <c r="F39" s="20">
        <f>[1]Hoja1!E20</f>
        <v>800000</v>
      </c>
      <c r="G39" s="29"/>
      <c r="H39" s="22"/>
    </row>
    <row r="40" spans="1:8" hidden="1" x14ac:dyDescent="0.25">
      <c r="A40" s="14" t="s">
        <v>35</v>
      </c>
      <c r="B40" s="14"/>
      <c r="C40" s="15"/>
      <c r="D40" s="15"/>
      <c r="E40" s="15"/>
      <c r="F40" s="23">
        <v>0</v>
      </c>
      <c r="G40" s="17"/>
    </row>
    <row r="41" spans="1:8" hidden="1" x14ac:dyDescent="0.25">
      <c r="A41" s="14" t="s">
        <v>36</v>
      </c>
      <c r="B41" s="14"/>
      <c r="C41" s="15"/>
      <c r="D41" s="15"/>
      <c r="E41" s="15"/>
      <c r="F41" s="23">
        <v>0</v>
      </c>
      <c r="G41" s="17"/>
    </row>
    <row r="42" spans="1:8" hidden="1" x14ac:dyDescent="0.25">
      <c r="A42" s="14" t="s">
        <v>37</v>
      </c>
      <c r="B42" s="14"/>
      <c r="C42" s="15"/>
      <c r="D42" s="15"/>
      <c r="E42" s="15"/>
      <c r="F42" s="23">
        <v>0</v>
      </c>
      <c r="G42" s="17"/>
    </row>
    <row r="43" spans="1:8" hidden="1" x14ac:dyDescent="0.25">
      <c r="A43" s="14" t="s">
        <v>38</v>
      </c>
      <c r="B43" s="14"/>
      <c r="C43" s="15"/>
      <c r="D43" s="15"/>
      <c r="E43" s="15"/>
      <c r="F43" s="23">
        <v>0</v>
      </c>
      <c r="G43" s="17"/>
    </row>
    <row r="44" spans="1:8" hidden="1" x14ac:dyDescent="0.25">
      <c r="A44" s="14" t="s">
        <v>39</v>
      </c>
      <c r="B44" s="14"/>
      <c r="C44" s="15"/>
      <c r="D44" s="15"/>
      <c r="E44" s="15"/>
      <c r="F44" s="23">
        <v>0</v>
      </c>
      <c r="G44" s="17"/>
    </row>
    <row r="45" spans="1:8" hidden="1" x14ac:dyDescent="0.25">
      <c r="A45" s="14" t="s">
        <v>40</v>
      </c>
      <c r="B45" s="14"/>
      <c r="C45" s="15"/>
      <c r="D45" s="15"/>
      <c r="E45" s="15"/>
      <c r="F45" s="23">
        <v>0</v>
      </c>
      <c r="G45" s="17"/>
    </row>
    <row r="46" spans="1:8" hidden="1" x14ac:dyDescent="0.25">
      <c r="A46" s="9" t="s">
        <v>41</v>
      </c>
      <c r="B46" s="9"/>
      <c r="C46" s="28"/>
      <c r="D46" s="28">
        <f>SUM(D47:D53)</f>
        <v>0</v>
      </c>
      <c r="E46" s="28"/>
      <c r="F46" s="28">
        <f>SUM(F47:F53)</f>
        <v>0</v>
      </c>
      <c r="G46" s="17"/>
    </row>
    <row r="47" spans="1:8" hidden="1" x14ac:dyDescent="0.25">
      <c r="A47" s="14" t="s">
        <v>42</v>
      </c>
      <c r="B47" s="14"/>
      <c r="C47" s="15"/>
      <c r="D47" s="15"/>
      <c r="E47" s="15"/>
      <c r="F47" s="23">
        <v>0</v>
      </c>
      <c r="G47" s="17"/>
    </row>
    <row r="48" spans="1:8" hidden="1" x14ac:dyDescent="0.25">
      <c r="A48" s="14" t="s">
        <v>43</v>
      </c>
      <c r="B48" s="14"/>
      <c r="C48" s="15"/>
      <c r="D48" s="15"/>
      <c r="E48" s="15"/>
      <c r="F48" s="23">
        <v>0</v>
      </c>
      <c r="G48" s="17"/>
    </row>
    <row r="49" spans="1:8" hidden="1" x14ac:dyDescent="0.25">
      <c r="A49" s="14" t="s">
        <v>44</v>
      </c>
      <c r="B49" s="14"/>
      <c r="C49" s="15"/>
      <c r="D49" s="15"/>
      <c r="E49" s="15"/>
      <c r="F49" s="23">
        <v>0</v>
      </c>
      <c r="G49" s="17"/>
    </row>
    <row r="50" spans="1:8" hidden="1" x14ac:dyDescent="0.25">
      <c r="A50" s="14" t="s">
        <v>45</v>
      </c>
      <c r="B50" s="14"/>
      <c r="C50" s="15"/>
      <c r="D50" s="15"/>
      <c r="E50" s="15"/>
      <c r="F50" s="23">
        <v>0</v>
      </c>
      <c r="G50" s="17"/>
    </row>
    <row r="51" spans="1:8" hidden="1" x14ac:dyDescent="0.25">
      <c r="A51" s="14" t="s">
        <v>46</v>
      </c>
      <c r="B51" s="14"/>
      <c r="C51" s="15"/>
      <c r="D51" s="15"/>
      <c r="E51" s="15"/>
      <c r="F51" s="23">
        <v>0</v>
      </c>
      <c r="G51" s="17"/>
    </row>
    <row r="52" spans="1:8" hidden="1" x14ac:dyDescent="0.25">
      <c r="A52" s="14" t="s">
        <v>47</v>
      </c>
      <c r="B52" s="14"/>
      <c r="C52" s="15"/>
      <c r="D52" s="15"/>
      <c r="E52" s="15"/>
      <c r="F52" s="23">
        <v>0</v>
      </c>
      <c r="G52" s="17"/>
    </row>
    <row r="53" spans="1:8" hidden="1" x14ac:dyDescent="0.25">
      <c r="A53" s="14" t="s">
        <v>48</v>
      </c>
      <c r="B53" s="14"/>
      <c r="C53" s="30"/>
      <c r="D53" s="30"/>
      <c r="E53" s="30"/>
      <c r="F53" s="23">
        <v>0</v>
      </c>
      <c r="G53" s="17"/>
    </row>
    <row r="54" spans="1:8" s="31" customFormat="1" ht="12.75" x14ac:dyDescent="0.2">
      <c r="A54" s="9" t="s">
        <v>49</v>
      </c>
      <c r="B54" s="9"/>
      <c r="C54" s="28">
        <f>SUM(C55:C63)</f>
        <v>400000</v>
      </c>
      <c r="D54" s="28">
        <f>SUM(D55:D63)</f>
        <v>979171.47</v>
      </c>
      <c r="E54" s="28">
        <f>SUM(E55:E63)</f>
        <v>350000</v>
      </c>
      <c r="F54" s="28">
        <f>SUM(F55:F63)</f>
        <v>41979771.469999999</v>
      </c>
      <c r="H54" s="32"/>
    </row>
    <row r="55" spans="1:8" ht="28.5" customHeight="1" x14ac:dyDescent="0.25">
      <c r="A55" s="14" t="s">
        <v>50</v>
      </c>
      <c r="B55" s="14"/>
      <c r="C55" s="23">
        <v>400000</v>
      </c>
      <c r="D55" s="23">
        <f>[1]Hoja1!J25</f>
        <v>400000</v>
      </c>
      <c r="E55" s="23">
        <v>350000</v>
      </c>
      <c r="F55" s="20">
        <f>[1]Hoja1!A24+[1]Hoja1!A23+[1]Hoja1!J25</f>
        <v>2200000</v>
      </c>
      <c r="G55" s="17"/>
    </row>
    <row r="56" spans="1:8" ht="25.5" x14ac:dyDescent="0.25">
      <c r="A56" s="14" t="s">
        <v>51</v>
      </c>
      <c r="B56" s="14"/>
      <c r="C56" s="15"/>
      <c r="D56" s="15"/>
      <c r="E56" s="15"/>
      <c r="F56" s="19"/>
      <c r="G56" s="17"/>
    </row>
    <row r="57" spans="1:8" x14ac:dyDescent="0.25">
      <c r="A57" s="14" t="s">
        <v>52</v>
      </c>
      <c r="B57" s="14"/>
      <c r="C57" s="15"/>
      <c r="D57" s="15"/>
      <c r="E57" s="15"/>
      <c r="F57" s="19"/>
      <c r="G57" s="17"/>
    </row>
    <row r="58" spans="1:8" x14ac:dyDescent="0.25">
      <c r="A58" s="14" t="s">
        <v>53</v>
      </c>
      <c r="B58" s="14"/>
      <c r="C58" s="15"/>
      <c r="D58" s="15"/>
      <c r="E58" s="15"/>
      <c r="F58" s="20">
        <f>SUM([1]Hoja1!G20:G23)+[1]Hoja1!G24</f>
        <v>33435000</v>
      </c>
      <c r="G58" s="17"/>
    </row>
    <row r="59" spans="1:8" x14ac:dyDescent="0.25">
      <c r="A59" s="14" t="s">
        <v>54</v>
      </c>
      <c r="B59" s="14"/>
      <c r="C59" s="15"/>
      <c r="D59" s="15"/>
      <c r="E59" s="15"/>
      <c r="F59" s="19"/>
      <c r="G59" s="17"/>
    </row>
    <row r="60" spans="1:8" x14ac:dyDescent="0.25">
      <c r="A60" s="14" t="s">
        <v>55</v>
      </c>
      <c r="B60" s="14"/>
      <c r="C60" s="15"/>
      <c r="D60" s="15"/>
      <c r="E60" s="15"/>
      <c r="F60" s="19"/>
      <c r="G60" s="17"/>
    </row>
    <row r="61" spans="1:8" x14ac:dyDescent="0.25">
      <c r="A61" s="14" t="s">
        <v>56</v>
      </c>
      <c r="B61" s="14"/>
      <c r="C61" s="15"/>
      <c r="D61" s="15"/>
      <c r="E61" s="15"/>
      <c r="F61" s="19"/>
      <c r="G61" s="17"/>
    </row>
    <row r="62" spans="1:8" x14ac:dyDescent="0.25">
      <c r="A62" s="14" t="s">
        <v>57</v>
      </c>
      <c r="B62" s="14"/>
      <c r="C62" s="15"/>
      <c r="D62" s="15">
        <f>[1]Hoja1!C20+[1]Hoja1!A25+[1]Hoja1!A26</f>
        <v>579171.47</v>
      </c>
      <c r="E62" s="15"/>
      <c r="F62" s="20">
        <f>SUM([1]Hoja1!A20,[1]Hoja1!A22,[1]Hoja1!A25,[1]Hoja1!A26)</f>
        <v>6344771.4700000007</v>
      </c>
      <c r="G62" s="17"/>
    </row>
    <row r="63" spans="1:8" x14ac:dyDescent="0.25">
      <c r="A63" s="14" t="s">
        <v>58</v>
      </c>
      <c r="B63" s="14"/>
      <c r="C63" s="15"/>
      <c r="D63" s="15"/>
      <c r="E63" s="15"/>
      <c r="F63" s="19"/>
      <c r="G63" s="17"/>
    </row>
    <row r="64" spans="1:8" x14ac:dyDescent="0.25">
      <c r="A64" s="9" t="s">
        <v>59</v>
      </c>
      <c r="B64" s="9"/>
      <c r="C64" s="28">
        <f>SUM(C65:C68)</f>
        <v>15000000</v>
      </c>
      <c r="D64" s="28">
        <f>SUM(D65:D68)</f>
        <v>15000000</v>
      </c>
      <c r="E64" s="28">
        <f>SUM(E65:E68)</f>
        <v>0</v>
      </c>
      <c r="F64" s="28">
        <f>SUM(F65:F68)</f>
        <v>1290644070</v>
      </c>
      <c r="G64" s="17"/>
    </row>
    <row r="65" spans="1:8" x14ac:dyDescent="0.25">
      <c r="A65" s="14" t="s">
        <v>60</v>
      </c>
      <c r="B65" s="14"/>
      <c r="C65" s="15">
        <v>15000000</v>
      </c>
      <c r="D65" s="15"/>
      <c r="E65" s="15"/>
      <c r="F65" s="24">
        <f>SUM([1]Hoja1!B3:B10)</f>
        <v>1290644070</v>
      </c>
      <c r="G65" s="17"/>
    </row>
    <row r="66" spans="1:8" x14ac:dyDescent="0.25">
      <c r="A66" s="14" t="s">
        <v>61</v>
      </c>
      <c r="B66" s="14"/>
      <c r="C66" s="15"/>
      <c r="D66" s="15">
        <v>15000000</v>
      </c>
      <c r="E66" s="15"/>
      <c r="F66" s="23"/>
      <c r="G66" s="17"/>
    </row>
    <row r="67" spans="1:8" x14ac:dyDescent="0.25">
      <c r="A67" s="14" t="s">
        <v>62</v>
      </c>
      <c r="B67" s="14"/>
      <c r="C67" s="15"/>
      <c r="D67" s="15"/>
      <c r="E67" s="15"/>
      <c r="F67" s="23"/>
      <c r="G67" s="17"/>
    </row>
    <row r="68" spans="1:8" ht="25.5" x14ac:dyDescent="0.25">
      <c r="A68" s="14" t="s">
        <v>63</v>
      </c>
      <c r="B68" s="14"/>
      <c r="C68" s="15"/>
      <c r="D68" s="15"/>
      <c r="E68" s="15"/>
      <c r="F68" s="23"/>
    </row>
    <row r="69" spans="1:8" x14ac:dyDescent="0.25">
      <c r="A69" s="9" t="s">
        <v>64</v>
      </c>
      <c r="B69" s="9"/>
      <c r="C69" s="25"/>
      <c r="D69" s="25"/>
      <c r="E69" s="25">
        <f>SUM(E70:E71)</f>
        <v>0</v>
      </c>
      <c r="F69" s="33"/>
    </row>
    <row r="70" spans="1:8" x14ac:dyDescent="0.25">
      <c r="A70" s="14" t="s">
        <v>65</v>
      </c>
      <c r="B70" s="14"/>
      <c r="C70" s="15"/>
      <c r="D70" s="15"/>
      <c r="E70" s="15"/>
      <c r="F70" s="23"/>
    </row>
    <row r="71" spans="1:8" x14ac:dyDescent="0.25">
      <c r="A71" s="14" t="s">
        <v>66</v>
      </c>
      <c r="B71" s="14"/>
      <c r="C71" s="15"/>
      <c r="D71" s="15"/>
      <c r="E71" s="15"/>
      <c r="F71" s="23"/>
    </row>
    <row r="72" spans="1:8" x14ac:dyDescent="0.25">
      <c r="A72" s="9" t="s">
        <v>67</v>
      </c>
      <c r="B72" s="9"/>
      <c r="C72" s="25"/>
      <c r="D72" s="25"/>
      <c r="E72" s="25">
        <f>SUM(E73:E75)</f>
        <v>0</v>
      </c>
      <c r="F72" s="25"/>
    </row>
    <row r="73" spans="1:8" x14ac:dyDescent="0.25">
      <c r="A73" s="14" t="s">
        <v>68</v>
      </c>
      <c r="B73" s="14"/>
      <c r="C73" s="15"/>
      <c r="D73" s="15"/>
      <c r="E73" s="15"/>
      <c r="F73" s="23"/>
    </row>
    <row r="74" spans="1:8" x14ac:dyDescent="0.25">
      <c r="A74" s="14" t="s">
        <v>69</v>
      </c>
      <c r="B74" s="14"/>
      <c r="C74" s="15"/>
      <c r="D74" s="15"/>
      <c r="E74" s="15"/>
      <c r="F74" s="23"/>
    </row>
    <row r="75" spans="1:8" x14ac:dyDescent="0.25">
      <c r="A75" s="14" t="s">
        <v>70</v>
      </c>
      <c r="B75" s="14"/>
      <c r="C75" s="15"/>
      <c r="D75" s="15"/>
      <c r="E75" s="15"/>
      <c r="F75" s="15"/>
    </row>
    <row r="76" spans="1:8" customFormat="1" ht="15.75" thickBot="1" x14ac:dyDescent="0.3">
      <c r="A76" s="34" t="s">
        <v>71</v>
      </c>
      <c r="B76" s="34"/>
      <c r="C76" s="35">
        <f>+C72+C69+C64+C54+C46+C38+C28+C18+C12</f>
        <v>182566104</v>
      </c>
      <c r="D76" s="35">
        <f>D12+D18+D28+D38+D46+D54+D64</f>
        <v>197643180</v>
      </c>
      <c r="E76" s="35">
        <f>E12+E18+E28+E54+E64+E69+E72</f>
        <v>30619999.999999996</v>
      </c>
      <c r="F76" s="35">
        <f>+F72+F69+F64+F54+F46+F38+F28+F18+F12</f>
        <v>1638577616.5540001</v>
      </c>
      <c r="G76" s="36"/>
      <c r="H76" s="26"/>
    </row>
    <row r="77" spans="1:8" customFormat="1" ht="15.75" thickTop="1" x14ac:dyDescent="0.25">
      <c r="A77" s="37"/>
      <c r="B77" s="37"/>
      <c r="C77" s="38"/>
      <c r="D77" s="38"/>
      <c r="E77" s="38"/>
      <c r="F77" s="38">
        <f>F76-F65</f>
        <v>347933546.55400014</v>
      </c>
      <c r="H77" s="26"/>
    </row>
    <row r="79" spans="1:8" x14ac:dyDescent="0.25">
      <c r="A79" s="41"/>
    </row>
    <row r="80" spans="1:8" x14ac:dyDescent="0.25">
      <c r="A80" s="42"/>
      <c r="E80" s="43"/>
    </row>
    <row r="81" spans="1:4" x14ac:dyDescent="0.25">
      <c r="A81" s="41"/>
    </row>
    <row r="82" spans="1:4" x14ac:dyDescent="0.25">
      <c r="A82" s="44"/>
    </row>
    <row r="83" spans="1:4" x14ac:dyDescent="0.25">
      <c r="A83" s="44"/>
    </row>
    <row r="89" spans="1:4" x14ac:dyDescent="0.25">
      <c r="D89" s="40" t="s">
        <v>72</v>
      </c>
    </row>
  </sheetData>
  <mergeCells count="4">
    <mergeCell ref="A6:F6"/>
    <mergeCell ref="A7:F7"/>
    <mergeCell ref="A8:F8"/>
    <mergeCell ref="D11:E11"/>
  </mergeCells>
  <pageMargins left="1.1812499999999999" right="0.70833333333333304" top="0.35416666666666702" bottom="0.55138888888888904" header="0.51180555555555496" footer="0.51180555555555496"/>
  <pageSetup paperSize="5" scale="70" fitToHeight="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507007 (2)</vt:lpstr>
      <vt:lpstr>'507007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Felix Ramirez</dc:creator>
  <cp:lastModifiedBy>admin</cp:lastModifiedBy>
  <dcterms:created xsi:type="dcterms:W3CDTF">2022-10-17T16:26:59Z</dcterms:created>
  <dcterms:modified xsi:type="dcterms:W3CDTF">2022-10-17T17:22:10Z</dcterms:modified>
</cp:coreProperties>
</file>